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data_2023-08-14 (1)" sheetId="1" r:id="rId1"/>
  </sheets>
  <calcPr calcId="144525"/>
</workbook>
</file>

<file path=xl/sharedStrings.xml><?xml version="1.0" encoding="utf-8"?>
<sst xmlns="http://schemas.openxmlformats.org/spreadsheetml/2006/main" count="557" uniqueCount="99">
  <si>
    <t>招考单位</t>
  </si>
  <si>
    <t>职位代码</t>
  </si>
  <si>
    <t>职位名称</t>
  </si>
  <si>
    <t>姓名</t>
  </si>
  <si>
    <t>性别</t>
  </si>
  <si>
    <t>考点名称</t>
  </si>
  <si>
    <t>考点地址</t>
  </si>
  <si>
    <t>准考证号</t>
  </si>
  <si>
    <t>考场号</t>
  </si>
  <si>
    <t>座位号</t>
  </si>
  <si>
    <t>笔试科目</t>
  </si>
  <si>
    <t>杭锦旗经开区投资有限责任公司</t>
  </si>
  <si>
    <t>财务部会计</t>
  </si>
  <si>
    <t>郝琴</t>
  </si>
  <si>
    <t>女</t>
  </si>
  <si>
    <t>杭锦旗城镇初级中学</t>
  </si>
  <si>
    <t>杭锦旗杭锦大街海昌购物中心1-2楼正东方向150米</t>
  </si>
  <si>
    <t>公共基础知识</t>
  </si>
  <si>
    <t>王丽</t>
  </si>
  <si>
    <t>刘家明</t>
  </si>
  <si>
    <t>男</t>
  </si>
  <si>
    <t>孙浩</t>
  </si>
  <si>
    <t>温潮</t>
  </si>
  <si>
    <t>何碌</t>
  </si>
  <si>
    <t>张晶</t>
  </si>
  <si>
    <t>贺雅婷</t>
  </si>
  <si>
    <t>李艳霞</t>
  </si>
  <si>
    <t>王晓彤</t>
  </si>
  <si>
    <t>赵艳</t>
  </si>
  <si>
    <t>连宝宝</t>
  </si>
  <si>
    <t>闫欣茹</t>
  </si>
  <si>
    <t>投资运营部职员</t>
  </si>
  <si>
    <t>张惠芸</t>
  </si>
  <si>
    <t>高帅</t>
  </si>
  <si>
    <t>赵展煦</t>
  </si>
  <si>
    <t>潘蒙蒙</t>
  </si>
  <si>
    <t>高靖普</t>
  </si>
  <si>
    <t>王慧</t>
  </si>
  <si>
    <t>高雅婷</t>
  </si>
  <si>
    <t>工程部技术人员</t>
  </si>
  <si>
    <t>靳磊</t>
  </si>
  <si>
    <t>王续</t>
  </si>
  <si>
    <t>韩磊</t>
  </si>
  <si>
    <t>曲涛</t>
  </si>
  <si>
    <t>李成</t>
  </si>
  <si>
    <t>白杰</t>
  </si>
  <si>
    <t>张甫</t>
  </si>
  <si>
    <t>渠通</t>
  </si>
  <si>
    <t>白庆元</t>
  </si>
  <si>
    <t>行政部文秘</t>
  </si>
  <si>
    <t>按格力玛</t>
  </si>
  <si>
    <t>马海龙</t>
  </si>
  <si>
    <t>苏娇</t>
  </si>
  <si>
    <t>陈小燕</t>
  </si>
  <si>
    <t>越晓鹏</t>
  </si>
  <si>
    <t>张敏</t>
  </si>
  <si>
    <t>马英俊</t>
  </si>
  <si>
    <t>刘嘉龙</t>
  </si>
  <si>
    <t>乌吉木吉</t>
  </si>
  <si>
    <t>特布龙</t>
  </si>
  <si>
    <t>罗海佳</t>
  </si>
  <si>
    <t>韩月</t>
  </si>
  <si>
    <t>鲁秀蝉</t>
  </si>
  <si>
    <t>王思洁</t>
  </si>
  <si>
    <t>冬梅</t>
  </si>
  <si>
    <t>梁欢</t>
  </si>
  <si>
    <t>白志龙</t>
  </si>
  <si>
    <t>王杰</t>
  </si>
  <si>
    <t>苏婷</t>
  </si>
  <si>
    <t>张腾月</t>
  </si>
  <si>
    <t>李佳园</t>
  </si>
  <si>
    <t>刘娜</t>
  </si>
  <si>
    <t>白家祯</t>
  </si>
  <si>
    <t>王晓雪</t>
  </si>
  <si>
    <t>哲日乐根</t>
  </si>
  <si>
    <t>项阳</t>
  </si>
  <si>
    <t>刘耀方</t>
  </si>
  <si>
    <t>屈丹妮</t>
  </si>
  <si>
    <t>习小春</t>
  </si>
  <si>
    <t>苏日古格</t>
  </si>
  <si>
    <t>翟璇</t>
  </si>
  <si>
    <t>尹师师</t>
  </si>
  <si>
    <t>张良全</t>
  </si>
  <si>
    <t>娜娜</t>
  </si>
  <si>
    <t>杨梓煜</t>
  </si>
  <si>
    <t>杨硕</t>
  </si>
  <si>
    <t>芦婧铭</t>
  </si>
  <si>
    <t>王伟</t>
  </si>
  <si>
    <t>苏洋</t>
  </si>
  <si>
    <t>李佳</t>
  </si>
  <si>
    <t>郝乐</t>
  </si>
  <si>
    <t>何悦</t>
  </si>
  <si>
    <t>秦海英</t>
  </si>
  <si>
    <t>尚美清</t>
  </si>
  <si>
    <t>罗斯凯</t>
  </si>
  <si>
    <t>李亚锟</t>
  </si>
  <si>
    <t>白学茗</t>
  </si>
  <si>
    <t>王子东</t>
  </si>
  <si>
    <t>张玮娜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</si>
</sst>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6" applyNumberFormat="0" applyAlignment="0" applyProtection="0">
      <alignment vertical="center"/>
    </xf>
    <xf numFmtId="0" fontId="14" fillId="11" borderId="2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9"/>
  <sheetViews>
    <sheetView tabSelected="1" zoomScaleSheetLayoutView="60" workbookViewId="0">
      <selection activeCell="H15" sqref="H15"/>
    </sheetView>
  </sheetViews>
  <sheetFormatPr defaultColWidth="9" defaultRowHeight="13.5"/>
  <cols>
    <col min="1" max="1" width="29.625" customWidth="1"/>
    <col min="3" max="3" width="15" customWidth="1"/>
    <col min="5" max="5" width="5.125" customWidth="1"/>
    <col min="6" max="6" width="19.125" customWidth="1"/>
    <col min="7" max="7" width="42.75" customWidth="1"/>
    <col min="8" max="8" width="12.625" customWidth="1"/>
    <col min="11" max="11" width="12.875" customWidth="1"/>
  </cols>
  <sheetData>
    <row r="1" s="1" customFormat="1" spans="1:1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</row>
    <row r="2" spans="1:11">
      <c r="A2" s="3" t="s">
        <v>11</v>
      </c>
      <c r="B2" s="3" t="str">
        <f t="shared" ref="B2:B14" si="0">"101"</f>
        <v>101</v>
      </c>
      <c r="C2" s="3" t="s">
        <v>12</v>
      </c>
      <c r="D2" s="3" t="s">
        <v>13</v>
      </c>
      <c r="E2" s="3" t="s">
        <v>14</v>
      </c>
      <c r="F2" s="3" t="s">
        <v>15</v>
      </c>
      <c r="G2" s="3" t="s">
        <v>16</v>
      </c>
      <c r="H2" s="3" t="str">
        <f>"23101010101"</f>
        <v>23101010101</v>
      </c>
      <c r="I2" s="3" t="str">
        <f t="shared" ref="I2:I31" si="1">"01"</f>
        <v>01</v>
      </c>
      <c r="J2" s="3" t="str">
        <f>"01"</f>
        <v>01</v>
      </c>
      <c r="K2" s="3" t="s">
        <v>17</v>
      </c>
    </row>
    <row r="3" spans="1:11">
      <c r="A3" s="3" t="s">
        <v>11</v>
      </c>
      <c r="B3" s="3" t="str">
        <f t="shared" si="0"/>
        <v>101</v>
      </c>
      <c r="C3" s="3" t="s">
        <v>12</v>
      </c>
      <c r="D3" s="3" t="s">
        <v>18</v>
      </c>
      <c r="E3" s="3" t="s">
        <v>14</v>
      </c>
      <c r="F3" s="3" t="s">
        <v>15</v>
      </c>
      <c r="G3" s="3" t="s">
        <v>16</v>
      </c>
      <c r="H3" s="3" t="str">
        <f>"23101010102"</f>
        <v>23101010102</v>
      </c>
      <c r="I3" s="3" t="str">
        <f t="shared" si="1"/>
        <v>01</v>
      </c>
      <c r="J3" s="3" t="str">
        <f>"02"</f>
        <v>02</v>
      </c>
      <c r="K3" s="3" t="s">
        <v>17</v>
      </c>
    </row>
    <row r="4" spans="1:11">
      <c r="A4" s="3" t="s">
        <v>11</v>
      </c>
      <c r="B4" s="3" t="str">
        <f t="shared" si="0"/>
        <v>101</v>
      </c>
      <c r="C4" s="3" t="s">
        <v>12</v>
      </c>
      <c r="D4" s="3" t="s">
        <v>19</v>
      </c>
      <c r="E4" s="3" t="s">
        <v>20</v>
      </c>
      <c r="F4" s="3" t="s">
        <v>15</v>
      </c>
      <c r="G4" s="3" t="s">
        <v>16</v>
      </c>
      <c r="H4" s="3" t="str">
        <f>"23101010103"</f>
        <v>23101010103</v>
      </c>
      <c r="I4" s="3" t="str">
        <f t="shared" si="1"/>
        <v>01</v>
      </c>
      <c r="J4" s="3" t="str">
        <f>"03"</f>
        <v>03</v>
      </c>
      <c r="K4" s="3" t="s">
        <v>17</v>
      </c>
    </row>
    <row r="5" spans="1:11">
      <c r="A5" s="3" t="s">
        <v>11</v>
      </c>
      <c r="B5" s="3" t="str">
        <f t="shared" si="0"/>
        <v>101</v>
      </c>
      <c r="C5" s="3" t="s">
        <v>12</v>
      </c>
      <c r="D5" s="3" t="s">
        <v>21</v>
      </c>
      <c r="E5" s="3" t="s">
        <v>20</v>
      </c>
      <c r="F5" s="3" t="s">
        <v>15</v>
      </c>
      <c r="G5" s="3" t="s">
        <v>16</v>
      </c>
      <c r="H5" s="3" t="str">
        <f>"23101010104"</f>
        <v>23101010104</v>
      </c>
      <c r="I5" s="3" t="str">
        <f t="shared" si="1"/>
        <v>01</v>
      </c>
      <c r="J5" s="3" t="str">
        <f>"04"</f>
        <v>04</v>
      </c>
      <c r="K5" s="3" t="s">
        <v>17</v>
      </c>
    </row>
    <row r="6" spans="1:11">
      <c r="A6" s="3" t="s">
        <v>11</v>
      </c>
      <c r="B6" s="3" t="str">
        <f t="shared" si="0"/>
        <v>101</v>
      </c>
      <c r="C6" s="3" t="s">
        <v>12</v>
      </c>
      <c r="D6" s="3" t="s">
        <v>22</v>
      </c>
      <c r="E6" s="3" t="s">
        <v>20</v>
      </c>
      <c r="F6" s="3" t="s">
        <v>15</v>
      </c>
      <c r="G6" s="3" t="s">
        <v>16</v>
      </c>
      <c r="H6" s="3" t="str">
        <f>"23101010105"</f>
        <v>23101010105</v>
      </c>
      <c r="I6" s="3" t="str">
        <f t="shared" si="1"/>
        <v>01</v>
      </c>
      <c r="J6" s="3" t="str">
        <f>"05"</f>
        <v>05</v>
      </c>
      <c r="K6" s="3" t="s">
        <v>17</v>
      </c>
    </row>
    <row r="7" spans="1:11">
      <c r="A7" s="3" t="s">
        <v>11</v>
      </c>
      <c r="B7" s="3" t="str">
        <f t="shared" si="0"/>
        <v>101</v>
      </c>
      <c r="C7" s="3" t="s">
        <v>12</v>
      </c>
      <c r="D7" s="3" t="s">
        <v>23</v>
      </c>
      <c r="E7" s="3" t="s">
        <v>20</v>
      </c>
      <c r="F7" s="3" t="s">
        <v>15</v>
      </c>
      <c r="G7" s="3" t="s">
        <v>16</v>
      </c>
      <c r="H7" s="3" t="str">
        <f>"23101010106"</f>
        <v>23101010106</v>
      </c>
      <c r="I7" s="3" t="str">
        <f t="shared" si="1"/>
        <v>01</v>
      </c>
      <c r="J7" s="3" t="str">
        <f>"06"</f>
        <v>06</v>
      </c>
      <c r="K7" s="3" t="s">
        <v>17</v>
      </c>
    </row>
    <row r="8" spans="1:11">
      <c r="A8" s="3" t="s">
        <v>11</v>
      </c>
      <c r="B8" s="3" t="str">
        <f t="shared" si="0"/>
        <v>101</v>
      </c>
      <c r="C8" s="3" t="s">
        <v>12</v>
      </c>
      <c r="D8" s="3" t="s">
        <v>24</v>
      </c>
      <c r="E8" s="3" t="s">
        <v>14</v>
      </c>
      <c r="F8" s="3" t="s">
        <v>15</v>
      </c>
      <c r="G8" s="3" t="s">
        <v>16</v>
      </c>
      <c r="H8" s="3" t="str">
        <f>"23101010107"</f>
        <v>23101010107</v>
      </c>
      <c r="I8" s="3" t="str">
        <f t="shared" si="1"/>
        <v>01</v>
      </c>
      <c r="J8" s="3" t="str">
        <f>"07"</f>
        <v>07</v>
      </c>
      <c r="K8" s="3" t="s">
        <v>17</v>
      </c>
    </row>
    <row r="9" spans="1:11">
      <c r="A9" s="3" t="s">
        <v>11</v>
      </c>
      <c r="B9" s="3" t="str">
        <f t="shared" si="0"/>
        <v>101</v>
      </c>
      <c r="C9" s="3" t="s">
        <v>12</v>
      </c>
      <c r="D9" s="3" t="s">
        <v>25</v>
      </c>
      <c r="E9" s="3" t="s">
        <v>14</v>
      </c>
      <c r="F9" s="3" t="s">
        <v>15</v>
      </c>
      <c r="G9" s="3" t="s">
        <v>16</v>
      </c>
      <c r="H9" s="3" t="str">
        <f>"23101010108"</f>
        <v>23101010108</v>
      </c>
      <c r="I9" s="3" t="str">
        <f t="shared" si="1"/>
        <v>01</v>
      </c>
      <c r="J9" s="3" t="str">
        <f>"08"</f>
        <v>08</v>
      </c>
      <c r="K9" s="3" t="s">
        <v>17</v>
      </c>
    </row>
    <row r="10" spans="1:11">
      <c r="A10" s="3" t="s">
        <v>11</v>
      </c>
      <c r="B10" s="3" t="str">
        <f t="shared" si="0"/>
        <v>101</v>
      </c>
      <c r="C10" s="3" t="s">
        <v>12</v>
      </c>
      <c r="D10" s="3" t="s">
        <v>26</v>
      </c>
      <c r="E10" s="3" t="s">
        <v>14</v>
      </c>
      <c r="F10" s="3" t="s">
        <v>15</v>
      </c>
      <c r="G10" s="3" t="s">
        <v>16</v>
      </c>
      <c r="H10" s="3" t="str">
        <f>"23101010109"</f>
        <v>23101010109</v>
      </c>
      <c r="I10" s="3" t="str">
        <f t="shared" si="1"/>
        <v>01</v>
      </c>
      <c r="J10" s="3" t="str">
        <f>"09"</f>
        <v>09</v>
      </c>
      <c r="K10" s="3" t="s">
        <v>17</v>
      </c>
    </row>
    <row r="11" spans="1:11">
      <c r="A11" s="3" t="s">
        <v>11</v>
      </c>
      <c r="B11" s="3" t="str">
        <f t="shared" si="0"/>
        <v>101</v>
      </c>
      <c r="C11" s="3" t="s">
        <v>12</v>
      </c>
      <c r="D11" s="3" t="s">
        <v>27</v>
      </c>
      <c r="E11" s="3" t="s">
        <v>14</v>
      </c>
      <c r="F11" s="3" t="s">
        <v>15</v>
      </c>
      <c r="G11" s="3" t="s">
        <v>16</v>
      </c>
      <c r="H11" s="3" t="str">
        <f>"23101010110"</f>
        <v>23101010110</v>
      </c>
      <c r="I11" s="3" t="str">
        <f t="shared" si="1"/>
        <v>01</v>
      </c>
      <c r="J11" s="3" t="str">
        <f>"10"</f>
        <v>10</v>
      </c>
      <c r="K11" s="3" t="s">
        <v>17</v>
      </c>
    </row>
    <row r="12" spans="1:11">
      <c r="A12" s="3" t="s">
        <v>11</v>
      </c>
      <c r="B12" s="3" t="str">
        <f t="shared" si="0"/>
        <v>101</v>
      </c>
      <c r="C12" s="3" t="s">
        <v>12</v>
      </c>
      <c r="D12" s="3" t="s">
        <v>28</v>
      </c>
      <c r="E12" s="3" t="s">
        <v>14</v>
      </c>
      <c r="F12" s="3" t="s">
        <v>15</v>
      </c>
      <c r="G12" s="3" t="s">
        <v>16</v>
      </c>
      <c r="H12" s="3" t="str">
        <f>"23101010111"</f>
        <v>23101010111</v>
      </c>
      <c r="I12" s="3" t="str">
        <f t="shared" si="1"/>
        <v>01</v>
      </c>
      <c r="J12" s="3" t="str">
        <f>"11"</f>
        <v>11</v>
      </c>
      <c r="K12" s="3" t="s">
        <v>17</v>
      </c>
    </row>
    <row r="13" spans="1:11">
      <c r="A13" s="3" t="s">
        <v>11</v>
      </c>
      <c r="B13" s="3" t="str">
        <f t="shared" si="0"/>
        <v>101</v>
      </c>
      <c r="C13" s="3" t="s">
        <v>12</v>
      </c>
      <c r="D13" s="3" t="s">
        <v>29</v>
      </c>
      <c r="E13" s="3" t="s">
        <v>20</v>
      </c>
      <c r="F13" s="3" t="s">
        <v>15</v>
      </c>
      <c r="G13" s="3" t="s">
        <v>16</v>
      </c>
      <c r="H13" s="3" t="str">
        <f>"23101010112"</f>
        <v>23101010112</v>
      </c>
      <c r="I13" s="3" t="str">
        <f t="shared" si="1"/>
        <v>01</v>
      </c>
      <c r="J13" s="3" t="str">
        <f>"12"</f>
        <v>12</v>
      </c>
      <c r="K13" s="3" t="s">
        <v>17</v>
      </c>
    </row>
    <row r="14" spans="1:11">
      <c r="A14" s="3" t="s">
        <v>11</v>
      </c>
      <c r="B14" s="3" t="str">
        <f t="shared" si="0"/>
        <v>101</v>
      </c>
      <c r="C14" s="3" t="s">
        <v>12</v>
      </c>
      <c r="D14" s="3" t="s">
        <v>30</v>
      </c>
      <c r="E14" s="3" t="s">
        <v>14</v>
      </c>
      <c r="F14" s="3" t="s">
        <v>15</v>
      </c>
      <c r="G14" s="3" t="s">
        <v>16</v>
      </c>
      <c r="H14" s="3" t="str">
        <f>"23101010113"</f>
        <v>23101010113</v>
      </c>
      <c r="I14" s="3" t="str">
        <f t="shared" si="1"/>
        <v>01</v>
      </c>
      <c r="J14" s="3" t="str">
        <f>"13"</f>
        <v>13</v>
      </c>
      <c r="K14" s="3" t="s">
        <v>17</v>
      </c>
    </row>
    <row r="15" spans="1:11">
      <c r="A15" s="3" t="s">
        <v>11</v>
      </c>
      <c r="B15" s="3" t="str">
        <f t="shared" ref="B15:B21" si="2">"102"</f>
        <v>102</v>
      </c>
      <c r="C15" s="3" t="s">
        <v>31</v>
      </c>
      <c r="D15" s="3" t="s">
        <v>32</v>
      </c>
      <c r="E15" s="3" t="s">
        <v>14</v>
      </c>
      <c r="F15" s="3" t="s">
        <v>15</v>
      </c>
      <c r="G15" s="3" t="s">
        <v>16</v>
      </c>
      <c r="H15" s="3" t="str">
        <f>"23102010114"</f>
        <v>23102010114</v>
      </c>
      <c r="I15" s="3" t="str">
        <f t="shared" si="1"/>
        <v>01</v>
      </c>
      <c r="J15" s="3" t="str">
        <f>"14"</f>
        <v>14</v>
      </c>
      <c r="K15" s="3" t="s">
        <v>17</v>
      </c>
    </row>
    <row r="16" spans="1:11">
      <c r="A16" s="3" t="s">
        <v>11</v>
      </c>
      <c r="B16" s="3" t="str">
        <f t="shared" si="2"/>
        <v>102</v>
      </c>
      <c r="C16" s="3" t="s">
        <v>31</v>
      </c>
      <c r="D16" s="3" t="s">
        <v>33</v>
      </c>
      <c r="E16" s="3" t="s">
        <v>20</v>
      </c>
      <c r="F16" s="3" t="s">
        <v>15</v>
      </c>
      <c r="G16" s="3" t="s">
        <v>16</v>
      </c>
      <c r="H16" s="3" t="str">
        <f>"23102010115"</f>
        <v>23102010115</v>
      </c>
      <c r="I16" s="3" t="str">
        <f t="shared" si="1"/>
        <v>01</v>
      </c>
      <c r="J16" s="3" t="str">
        <f>"15"</f>
        <v>15</v>
      </c>
      <c r="K16" s="3" t="s">
        <v>17</v>
      </c>
    </row>
    <row r="17" spans="1:11">
      <c r="A17" s="3" t="s">
        <v>11</v>
      </c>
      <c r="B17" s="3" t="str">
        <f t="shared" si="2"/>
        <v>102</v>
      </c>
      <c r="C17" s="3" t="s">
        <v>31</v>
      </c>
      <c r="D17" s="3" t="s">
        <v>34</v>
      </c>
      <c r="E17" s="3" t="s">
        <v>20</v>
      </c>
      <c r="F17" s="3" t="s">
        <v>15</v>
      </c>
      <c r="G17" s="3" t="s">
        <v>16</v>
      </c>
      <c r="H17" s="3" t="str">
        <f>"23102010116"</f>
        <v>23102010116</v>
      </c>
      <c r="I17" s="3" t="str">
        <f t="shared" si="1"/>
        <v>01</v>
      </c>
      <c r="J17" s="3" t="str">
        <f>"16"</f>
        <v>16</v>
      </c>
      <c r="K17" s="3" t="s">
        <v>17</v>
      </c>
    </row>
    <row r="18" spans="1:11">
      <c r="A18" s="3" t="s">
        <v>11</v>
      </c>
      <c r="B18" s="3" t="str">
        <f t="shared" si="2"/>
        <v>102</v>
      </c>
      <c r="C18" s="3" t="s">
        <v>31</v>
      </c>
      <c r="D18" s="3" t="s">
        <v>35</v>
      </c>
      <c r="E18" s="3" t="s">
        <v>20</v>
      </c>
      <c r="F18" s="3" t="s">
        <v>15</v>
      </c>
      <c r="G18" s="3" t="s">
        <v>16</v>
      </c>
      <c r="H18" s="3" t="str">
        <f>"23102010117"</f>
        <v>23102010117</v>
      </c>
      <c r="I18" s="3" t="str">
        <f t="shared" si="1"/>
        <v>01</v>
      </c>
      <c r="J18" s="3" t="str">
        <f>"17"</f>
        <v>17</v>
      </c>
      <c r="K18" s="3" t="s">
        <v>17</v>
      </c>
    </row>
    <row r="19" spans="1:11">
      <c r="A19" s="3" t="s">
        <v>11</v>
      </c>
      <c r="B19" s="3" t="str">
        <f t="shared" si="2"/>
        <v>102</v>
      </c>
      <c r="C19" s="3" t="s">
        <v>31</v>
      </c>
      <c r="D19" s="3" t="s">
        <v>36</v>
      </c>
      <c r="E19" s="3" t="s">
        <v>20</v>
      </c>
      <c r="F19" s="3" t="s">
        <v>15</v>
      </c>
      <c r="G19" s="3" t="s">
        <v>16</v>
      </c>
      <c r="H19" s="3" t="str">
        <f>"23102010118"</f>
        <v>23102010118</v>
      </c>
      <c r="I19" s="3" t="str">
        <f t="shared" si="1"/>
        <v>01</v>
      </c>
      <c r="J19" s="3" t="str">
        <f>"18"</f>
        <v>18</v>
      </c>
      <c r="K19" s="3" t="s">
        <v>17</v>
      </c>
    </row>
    <row r="20" spans="1:11">
      <c r="A20" s="3" t="s">
        <v>11</v>
      </c>
      <c r="B20" s="3" t="str">
        <f t="shared" si="2"/>
        <v>102</v>
      </c>
      <c r="C20" s="3" t="s">
        <v>31</v>
      </c>
      <c r="D20" s="3" t="s">
        <v>37</v>
      </c>
      <c r="E20" s="3" t="s">
        <v>14</v>
      </c>
      <c r="F20" s="3" t="s">
        <v>15</v>
      </c>
      <c r="G20" s="3" t="s">
        <v>16</v>
      </c>
      <c r="H20" s="3" t="str">
        <f>"23102010119"</f>
        <v>23102010119</v>
      </c>
      <c r="I20" s="3" t="str">
        <f t="shared" si="1"/>
        <v>01</v>
      </c>
      <c r="J20" s="3" t="str">
        <f>"19"</f>
        <v>19</v>
      </c>
      <c r="K20" s="3" t="s">
        <v>17</v>
      </c>
    </row>
    <row r="21" spans="1:11">
      <c r="A21" s="3" t="s">
        <v>11</v>
      </c>
      <c r="B21" s="3" t="str">
        <f t="shared" si="2"/>
        <v>102</v>
      </c>
      <c r="C21" s="3" t="s">
        <v>31</v>
      </c>
      <c r="D21" s="3" t="s">
        <v>38</v>
      </c>
      <c r="E21" s="3" t="s">
        <v>14</v>
      </c>
      <c r="F21" s="3" t="s">
        <v>15</v>
      </c>
      <c r="G21" s="3" t="s">
        <v>16</v>
      </c>
      <c r="H21" s="3" t="str">
        <f>"23102010120"</f>
        <v>23102010120</v>
      </c>
      <c r="I21" s="3" t="str">
        <f t="shared" si="1"/>
        <v>01</v>
      </c>
      <c r="J21" s="3" t="str">
        <f>"20"</f>
        <v>20</v>
      </c>
      <c r="K21" s="3" t="s">
        <v>17</v>
      </c>
    </row>
    <row r="22" spans="1:11">
      <c r="A22" s="3" t="s">
        <v>11</v>
      </c>
      <c r="B22" s="3" t="str">
        <f t="shared" ref="B22:B30" si="3">"103"</f>
        <v>103</v>
      </c>
      <c r="C22" s="3" t="s">
        <v>39</v>
      </c>
      <c r="D22" s="3" t="s">
        <v>40</v>
      </c>
      <c r="E22" s="3" t="s">
        <v>20</v>
      </c>
      <c r="F22" s="3" t="s">
        <v>15</v>
      </c>
      <c r="G22" s="3" t="s">
        <v>16</v>
      </c>
      <c r="H22" s="3" t="str">
        <f>"23103010121"</f>
        <v>23103010121</v>
      </c>
      <c r="I22" s="3" t="str">
        <f t="shared" si="1"/>
        <v>01</v>
      </c>
      <c r="J22" s="3" t="str">
        <f>"21"</f>
        <v>21</v>
      </c>
      <c r="K22" s="3" t="s">
        <v>17</v>
      </c>
    </row>
    <row r="23" spans="1:11">
      <c r="A23" s="3" t="s">
        <v>11</v>
      </c>
      <c r="B23" s="3" t="str">
        <f t="shared" si="3"/>
        <v>103</v>
      </c>
      <c r="C23" s="3" t="s">
        <v>39</v>
      </c>
      <c r="D23" s="3" t="s">
        <v>41</v>
      </c>
      <c r="E23" s="3" t="s">
        <v>20</v>
      </c>
      <c r="F23" s="3" t="s">
        <v>15</v>
      </c>
      <c r="G23" s="3" t="s">
        <v>16</v>
      </c>
      <c r="H23" s="3" t="str">
        <f>"23103010122"</f>
        <v>23103010122</v>
      </c>
      <c r="I23" s="3" t="str">
        <f t="shared" si="1"/>
        <v>01</v>
      </c>
      <c r="J23" s="3" t="str">
        <f>"22"</f>
        <v>22</v>
      </c>
      <c r="K23" s="3" t="s">
        <v>17</v>
      </c>
    </row>
    <row r="24" spans="1:11">
      <c r="A24" s="3" t="s">
        <v>11</v>
      </c>
      <c r="B24" s="3" t="str">
        <f t="shared" si="3"/>
        <v>103</v>
      </c>
      <c r="C24" s="3" t="s">
        <v>39</v>
      </c>
      <c r="D24" s="3" t="s">
        <v>42</v>
      </c>
      <c r="E24" s="3" t="s">
        <v>20</v>
      </c>
      <c r="F24" s="3" t="s">
        <v>15</v>
      </c>
      <c r="G24" s="3" t="s">
        <v>16</v>
      </c>
      <c r="H24" s="3" t="str">
        <f>"23103010123"</f>
        <v>23103010123</v>
      </c>
      <c r="I24" s="3" t="str">
        <f t="shared" si="1"/>
        <v>01</v>
      </c>
      <c r="J24" s="3" t="str">
        <f>"23"</f>
        <v>23</v>
      </c>
      <c r="K24" s="3" t="s">
        <v>17</v>
      </c>
    </row>
    <row r="25" spans="1:11">
      <c r="A25" s="3" t="s">
        <v>11</v>
      </c>
      <c r="B25" s="3" t="str">
        <f t="shared" si="3"/>
        <v>103</v>
      </c>
      <c r="C25" s="3" t="s">
        <v>39</v>
      </c>
      <c r="D25" s="3" t="s">
        <v>43</v>
      </c>
      <c r="E25" s="3" t="s">
        <v>20</v>
      </c>
      <c r="F25" s="3" t="s">
        <v>15</v>
      </c>
      <c r="G25" s="3" t="s">
        <v>16</v>
      </c>
      <c r="H25" s="3" t="str">
        <f>"23103010124"</f>
        <v>23103010124</v>
      </c>
      <c r="I25" s="3" t="str">
        <f t="shared" si="1"/>
        <v>01</v>
      </c>
      <c r="J25" s="3" t="str">
        <f>"24"</f>
        <v>24</v>
      </c>
      <c r="K25" s="3" t="s">
        <v>17</v>
      </c>
    </row>
    <row r="26" spans="1:11">
      <c r="A26" s="3" t="s">
        <v>11</v>
      </c>
      <c r="B26" s="3" t="str">
        <f t="shared" si="3"/>
        <v>103</v>
      </c>
      <c r="C26" s="3" t="s">
        <v>39</v>
      </c>
      <c r="D26" s="3" t="s">
        <v>44</v>
      </c>
      <c r="E26" s="3" t="s">
        <v>20</v>
      </c>
      <c r="F26" s="3" t="s">
        <v>15</v>
      </c>
      <c r="G26" s="3" t="s">
        <v>16</v>
      </c>
      <c r="H26" s="3" t="str">
        <f>"23103010125"</f>
        <v>23103010125</v>
      </c>
      <c r="I26" s="3" t="str">
        <f t="shared" si="1"/>
        <v>01</v>
      </c>
      <c r="J26" s="3" t="str">
        <f>"25"</f>
        <v>25</v>
      </c>
      <c r="K26" s="3" t="s">
        <v>17</v>
      </c>
    </row>
    <row r="27" spans="1:11">
      <c r="A27" s="3" t="s">
        <v>11</v>
      </c>
      <c r="B27" s="3" t="str">
        <f t="shared" si="3"/>
        <v>103</v>
      </c>
      <c r="C27" s="3" t="s">
        <v>39</v>
      </c>
      <c r="D27" s="3" t="s">
        <v>45</v>
      </c>
      <c r="E27" s="3" t="s">
        <v>20</v>
      </c>
      <c r="F27" s="3" t="s">
        <v>15</v>
      </c>
      <c r="G27" s="3" t="s">
        <v>16</v>
      </c>
      <c r="H27" s="3" t="str">
        <f>"23103010126"</f>
        <v>23103010126</v>
      </c>
      <c r="I27" s="3" t="str">
        <f t="shared" si="1"/>
        <v>01</v>
      </c>
      <c r="J27" s="3" t="str">
        <f>"26"</f>
        <v>26</v>
      </c>
      <c r="K27" s="3" t="s">
        <v>17</v>
      </c>
    </row>
    <row r="28" spans="1:11">
      <c r="A28" s="3" t="s">
        <v>11</v>
      </c>
      <c r="B28" s="3" t="str">
        <f t="shared" si="3"/>
        <v>103</v>
      </c>
      <c r="C28" s="3" t="s">
        <v>39</v>
      </c>
      <c r="D28" s="3" t="s">
        <v>46</v>
      </c>
      <c r="E28" s="3" t="s">
        <v>20</v>
      </c>
      <c r="F28" s="3" t="s">
        <v>15</v>
      </c>
      <c r="G28" s="3" t="s">
        <v>16</v>
      </c>
      <c r="H28" s="3" t="str">
        <f>"23103010127"</f>
        <v>23103010127</v>
      </c>
      <c r="I28" s="3" t="str">
        <f t="shared" si="1"/>
        <v>01</v>
      </c>
      <c r="J28" s="3" t="str">
        <f>"27"</f>
        <v>27</v>
      </c>
      <c r="K28" s="3" t="s">
        <v>17</v>
      </c>
    </row>
    <row r="29" spans="1:11">
      <c r="A29" s="3" t="s">
        <v>11</v>
      </c>
      <c r="B29" s="3" t="str">
        <f t="shared" si="3"/>
        <v>103</v>
      </c>
      <c r="C29" s="3" t="s">
        <v>39</v>
      </c>
      <c r="D29" s="3" t="s">
        <v>47</v>
      </c>
      <c r="E29" s="3" t="s">
        <v>20</v>
      </c>
      <c r="F29" s="3" t="s">
        <v>15</v>
      </c>
      <c r="G29" s="3" t="s">
        <v>16</v>
      </c>
      <c r="H29" s="3" t="str">
        <f>"23103010128"</f>
        <v>23103010128</v>
      </c>
      <c r="I29" s="3" t="str">
        <f t="shared" si="1"/>
        <v>01</v>
      </c>
      <c r="J29" s="3" t="str">
        <f>"28"</f>
        <v>28</v>
      </c>
      <c r="K29" s="3" t="s">
        <v>17</v>
      </c>
    </row>
    <row r="30" spans="1:11">
      <c r="A30" s="3" t="s">
        <v>11</v>
      </c>
      <c r="B30" s="3" t="str">
        <f t="shared" si="3"/>
        <v>103</v>
      </c>
      <c r="C30" s="3" t="s">
        <v>39</v>
      </c>
      <c r="D30" s="3" t="s">
        <v>48</v>
      </c>
      <c r="E30" s="3" t="s">
        <v>20</v>
      </c>
      <c r="F30" s="3" t="s">
        <v>15</v>
      </c>
      <c r="G30" s="3" t="s">
        <v>16</v>
      </c>
      <c r="H30" s="3" t="str">
        <f>"23103010129"</f>
        <v>23103010129</v>
      </c>
      <c r="I30" s="3" t="str">
        <f t="shared" si="1"/>
        <v>01</v>
      </c>
      <c r="J30" s="3" t="str">
        <f>"29"</f>
        <v>29</v>
      </c>
      <c r="K30" s="3" t="s">
        <v>17</v>
      </c>
    </row>
    <row r="31" spans="1:11">
      <c r="A31" s="3" t="s">
        <v>11</v>
      </c>
      <c r="B31" s="3" t="str">
        <f t="shared" ref="B31:B79" si="4">"104"</f>
        <v>104</v>
      </c>
      <c r="C31" s="3" t="s">
        <v>49</v>
      </c>
      <c r="D31" s="3" t="s">
        <v>50</v>
      </c>
      <c r="E31" s="3" t="s">
        <v>14</v>
      </c>
      <c r="F31" s="3" t="s">
        <v>15</v>
      </c>
      <c r="G31" s="3" t="s">
        <v>16</v>
      </c>
      <c r="H31" s="3" t="str">
        <f>"23104010130"</f>
        <v>23104010130</v>
      </c>
      <c r="I31" s="3" t="str">
        <f t="shared" si="1"/>
        <v>01</v>
      </c>
      <c r="J31" s="3" t="str">
        <f>"30"</f>
        <v>30</v>
      </c>
      <c r="K31" s="3" t="s">
        <v>17</v>
      </c>
    </row>
    <row r="32" spans="1:11">
      <c r="A32" s="3" t="s">
        <v>11</v>
      </c>
      <c r="B32" s="3" t="str">
        <f t="shared" si="4"/>
        <v>104</v>
      </c>
      <c r="C32" s="3" t="s">
        <v>49</v>
      </c>
      <c r="D32" s="3" t="s">
        <v>51</v>
      </c>
      <c r="E32" s="3" t="s">
        <v>20</v>
      </c>
      <c r="F32" s="3" t="s">
        <v>15</v>
      </c>
      <c r="G32" s="3" t="s">
        <v>16</v>
      </c>
      <c r="H32" s="3" t="str">
        <f>"23104010201"</f>
        <v>23104010201</v>
      </c>
      <c r="I32" s="3" t="str">
        <f t="shared" ref="I32:I61" si="5">"02"</f>
        <v>02</v>
      </c>
      <c r="J32" s="3" t="str">
        <f>"01"</f>
        <v>01</v>
      </c>
      <c r="K32" s="3" t="s">
        <v>17</v>
      </c>
    </row>
    <row r="33" spans="1:11">
      <c r="A33" s="3" t="s">
        <v>11</v>
      </c>
      <c r="B33" s="3" t="str">
        <f t="shared" si="4"/>
        <v>104</v>
      </c>
      <c r="C33" s="3" t="s">
        <v>49</v>
      </c>
      <c r="D33" s="3" t="s">
        <v>52</v>
      </c>
      <c r="E33" s="3" t="s">
        <v>14</v>
      </c>
      <c r="F33" s="3" t="s">
        <v>15</v>
      </c>
      <c r="G33" s="3" t="s">
        <v>16</v>
      </c>
      <c r="H33" s="3" t="str">
        <f>"23104010202"</f>
        <v>23104010202</v>
      </c>
      <c r="I33" s="3" t="str">
        <f t="shared" si="5"/>
        <v>02</v>
      </c>
      <c r="J33" s="3" t="str">
        <f>"02"</f>
        <v>02</v>
      </c>
      <c r="K33" s="3" t="s">
        <v>17</v>
      </c>
    </row>
    <row r="34" spans="1:11">
      <c r="A34" s="3" t="s">
        <v>11</v>
      </c>
      <c r="B34" s="3" t="str">
        <f t="shared" si="4"/>
        <v>104</v>
      </c>
      <c r="C34" s="3" t="s">
        <v>49</v>
      </c>
      <c r="D34" s="3" t="s">
        <v>53</v>
      </c>
      <c r="E34" s="3" t="s">
        <v>14</v>
      </c>
      <c r="F34" s="3" t="s">
        <v>15</v>
      </c>
      <c r="G34" s="3" t="s">
        <v>16</v>
      </c>
      <c r="H34" s="3" t="str">
        <f>"23104010203"</f>
        <v>23104010203</v>
      </c>
      <c r="I34" s="3" t="str">
        <f t="shared" si="5"/>
        <v>02</v>
      </c>
      <c r="J34" s="3" t="str">
        <f>"03"</f>
        <v>03</v>
      </c>
      <c r="K34" s="3" t="s">
        <v>17</v>
      </c>
    </row>
    <row r="35" spans="1:11">
      <c r="A35" s="3" t="s">
        <v>11</v>
      </c>
      <c r="B35" s="3" t="str">
        <f t="shared" si="4"/>
        <v>104</v>
      </c>
      <c r="C35" s="3" t="s">
        <v>49</v>
      </c>
      <c r="D35" s="3" t="s">
        <v>54</v>
      </c>
      <c r="E35" s="3" t="s">
        <v>20</v>
      </c>
      <c r="F35" s="3" t="s">
        <v>15</v>
      </c>
      <c r="G35" s="3" t="s">
        <v>16</v>
      </c>
      <c r="H35" s="3" t="str">
        <f>"23104010204"</f>
        <v>23104010204</v>
      </c>
      <c r="I35" s="3" t="str">
        <f t="shared" si="5"/>
        <v>02</v>
      </c>
      <c r="J35" s="3" t="str">
        <f>"04"</f>
        <v>04</v>
      </c>
      <c r="K35" s="3" t="s">
        <v>17</v>
      </c>
    </row>
    <row r="36" spans="1:11">
      <c r="A36" s="3" t="s">
        <v>11</v>
      </c>
      <c r="B36" s="3" t="str">
        <f t="shared" si="4"/>
        <v>104</v>
      </c>
      <c r="C36" s="3" t="s">
        <v>49</v>
      </c>
      <c r="D36" s="3" t="s">
        <v>55</v>
      </c>
      <c r="E36" s="3" t="s">
        <v>14</v>
      </c>
      <c r="F36" s="3" t="s">
        <v>15</v>
      </c>
      <c r="G36" s="3" t="s">
        <v>16</v>
      </c>
      <c r="H36" s="3" t="str">
        <f>"23104010205"</f>
        <v>23104010205</v>
      </c>
      <c r="I36" s="3" t="str">
        <f t="shared" si="5"/>
        <v>02</v>
      </c>
      <c r="J36" s="3" t="str">
        <f>"05"</f>
        <v>05</v>
      </c>
      <c r="K36" s="3" t="s">
        <v>17</v>
      </c>
    </row>
    <row r="37" spans="1:11">
      <c r="A37" s="3" t="s">
        <v>11</v>
      </c>
      <c r="B37" s="3" t="str">
        <f t="shared" si="4"/>
        <v>104</v>
      </c>
      <c r="C37" s="3" t="s">
        <v>49</v>
      </c>
      <c r="D37" s="3" t="s">
        <v>56</v>
      </c>
      <c r="E37" s="3" t="s">
        <v>20</v>
      </c>
      <c r="F37" s="3" t="s">
        <v>15</v>
      </c>
      <c r="G37" s="3" t="s">
        <v>16</v>
      </c>
      <c r="H37" s="3" t="str">
        <f>"23104010206"</f>
        <v>23104010206</v>
      </c>
      <c r="I37" s="3" t="str">
        <f t="shared" si="5"/>
        <v>02</v>
      </c>
      <c r="J37" s="3" t="str">
        <f>"06"</f>
        <v>06</v>
      </c>
      <c r="K37" s="3" t="s">
        <v>17</v>
      </c>
    </row>
    <row r="38" spans="1:11">
      <c r="A38" s="3" t="s">
        <v>11</v>
      </c>
      <c r="B38" s="3" t="str">
        <f t="shared" si="4"/>
        <v>104</v>
      </c>
      <c r="C38" s="3" t="s">
        <v>49</v>
      </c>
      <c r="D38" s="3" t="s">
        <v>57</v>
      </c>
      <c r="E38" s="3" t="s">
        <v>20</v>
      </c>
      <c r="F38" s="3" t="s">
        <v>15</v>
      </c>
      <c r="G38" s="3" t="s">
        <v>16</v>
      </c>
      <c r="H38" s="3" t="str">
        <f>"23104010207"</f>
        <v>23104010207</v>
      </c>
      <c r="I38" s="3" t="str">
        <f t="shared" si="5"/>
        <v>02</v>
      </c>
      <c r="J38" s="3" t="str">
        <f>"07"</f>
        <v>07</v>
      </c>
      <c r="K38" s="3" t="s">
        <v>17</v>
      </c>
    </row>
    <row r="39" spans="1:11">
      <c r="A39" s="3" t="s">
        <v>11</v>
      </c>
      <c r="B39" s="3" t="str">
        <f t="shared" si="4"/>
        <v>104</v>
      </c>
      <c r="C39" s="3" t="s">
        <v>49</v>
      </c>
      <c r="D39" s="3" t="s">
        <v>58</v>
      </c>
      <c r="E39" s="3" t="s">
        <v>14</v>
      </c>
      <c r="F39" s="3" t="s">
        <v>15</v>
      </c>
      <c r="G39" s="3" t="s">
        <v>16</v>
      </c>
      <c r="H39" s="3" t="str">
        <f>"23104010208"</f>
        <v>23104010208</v>
      </c>
      <c r="I39" s="3" t="str">
        <f t="shared" si="5"/>
        <v>02</v>
      </c>
      <c r="J39" s="3" t="str">
        <f>"08"</f>
        <v>08</v>
      </c>
      <c r="K39" s="3" t="s">
        <v>17</v>
      </c>
    </row>
    <row r="40" spans="1:11">
      <c r="A40" s="3" t="s">
        <v>11</v>
      </c>
      <c r="B40" s="3" t="str">
        <f t="shared" si="4"/>
        <v>104</v>
      </c>
      <c r="C40" s="3" t="s">
        <v>49</v>
      </c>
      <c r="D40" s="3" t="s">
        <v>59</v>
      </c>
      <c r="E40" s="3" t="s">
        <v>20</v>
      </c>
      <c r="F40" s="3" t="s">
        <v>15</v>
      </c>
      <c r="G40" s="3" t="s">
        <v>16</v>
      </c>
      <c r="H40" s="3" t="str">
        <f>"23104010209"</f>
        <v>23104010209</v>
      </c>
      <c r="I40" s="3" t="str">
        <f t="shared" si="5"/>
        <v>02</v>
      </c>
      <c r="J40" s="3" t="str">
        <f>"09"</f>
        <v>09</v>
      </c>
      <c r="K40" s="3" t="s">
        <v>17</v>
      </c>
    </row>
    <row r="41" spans="1:11">
      <c r="A41" s="3" t="s">
        <v>11</v>
      </c>
      <c r="B41" s="3" t="str">
        <f t="shared" si="4"/>
        <v>104</v>
      </c>
      <c r="C41" s="3" t="s">
        <v>49</v>
      </c>
      <c r="D41" s="3" t="s">
        <v>60</v>
      </c>
      <c r="E41" s="3" t="s">
        <v>14</v>
      </c>
      <c r="F41" s="3" t="s">
        <v>15</v>
      </c>
      <c r="G41" s="3" t="s">
        <v>16</v>
      </c>
      <c r="H41" s="3" t="str">
        <f>"23104010210"</f>
        <v>23104010210</v>
      </c>
      <c r="I41" s="3" t="str">
        <f t="shared" si="5"/>
        <v>02</v>
      </c>
      <c r="J41" s="3" t="str">
        <f>"10"</f>
        <v>10</v>
      </c>
      <c r="K41" s="3" t="s">
        <v>17</v>
      </c>
    </row>
    <row r="42" spans="1:11">
      <c r="A42" s="3" t="s">
        <v>11</v>
      </c>
      <c r="B42" s="3" t="str">
        <f t="shared" si="4"/>
        <v>104</v>
      </c>
      <c r="C42" s="3" t="s">
        <v>49</v>
      </c>
      <c r="D42" s="3" t="s">
        <v>61</v>
      </c>
      <c r="E42" s="3" t="s">
        <v>14</v>
      </c>
      <c r="F42" s="3" t="s">
        <v>15</v>
      </c>
      <c r="G42" s="3" t="s">
        <v>16</v>
      </c>
      <c r="H42" s="3" t="str">
        <f>"23104010211"</f>
        <v>23104010211</v>
      </c>
      <c r="I42" s="3" t="str">
        <f t="shared" si="5"/>
        <v>02</v>
      </c>
      <c r="J42" s="3" t="str">
        <f>"11"</f>
        <v>11</v>
      </c>
      <c r="K42" s="3" t="s">
        <v>17</v>
      </c>
    </row>
    <row r="43" spans="1:11">
      <c r="A43" s="3" t="s">
        <v>11</v>
      </c>
      <c r="B43" s="3" t="str">
        <f t="shared" si="4"/>
        <v>104</v>
      </c>
      <c r="C43" s="3" t="s">
        <v>49</v>
      </c>
      <c r="D43" s="3" t="s">
        <v>62</v>
      </c>
      <c r="E43" s="3" t="s">
        <v>14</v>
      </c>
      <c r="F43" s="3" t="s">
        <v>15</v>
      </c>
      <c r="G43" s="3" t="s">
        <v>16</v>
      </c>
      <c r="H43" s="3" t="str">
        <f>"23104010212"</f>
        <v>23104010212</v>
      </c>
      <c r="I43" s="3" t="str">
        <f t="shared" si="5"/>
        <v>02</v>
      </c>
      <c r="J43" s="3" t="str">
        <f>"12"</f>
        <v>12</v>
      </c>
      <c r="K43" s="3" t="s">
        <v>17</v>
      </c>
    </row>
    <row r="44" spans="1:11">
      <c r="A44" s="3" t="s">
        <v>11</v>
      </c>
      <c r="B44" s="3" t="str">
        <f t="shared" si="4"/>
        <v>104</v>
      </c>
      <c r="C44" s="3" t="s">
        <v>49</v>
      </c>
      <c r="D44" s="3" t="s">
        <v>63</v>
      </c>
      <c r="E44" s="3" t="s">
        <v>14</v>
      </c>
      <c r="F44" s="3" t="s">
        <v>15</v>
      </c>
      <c r="G44" s="3" t="s">
        <v>16</v>
      </c>
      <c r="H44" s="3" t="str">
        <f>"23104010213"</f>
        <v>23104010213</v>
      </c>
      <c r="I44" s="3" t="str">
        <f t="shared" si="5"/>
        <v>02</v>
      </c>
      <c r="J44" s="3" t="str">
        <f>"13"</f>
        <v>13</v>
      </c>
      <c r="K44" s="3" t="s">
        <v>17</v>
      </c>
    </row>
    <row r="45" spans="1:11">
      <c r="A45" s="3" t="s">
        <v>11</v>
      </c>
      <c r="B45" s="3" t="str">
        <f t="shared" si="4"/>
        <v>104</v>
      </c>
      <c r="C45" s="3" t="s">
        <v>49</v>
      </c>
      <c r="D45" s="3" t="s">
        <v>64</v>
      </c>
      <c r="E45" s="3" t="s">
        <v>14</v>
      </c>
      <c r="F45" s="3" t="s">
        <v>15</v>
      </c>
      <c r="G45" s="3" t="s">
        <v>16</v>
      </c>
      <c r="H45" s="3" t="str">
        <f>"23104010214"</f>
        <v>23104010214</v>
      </c>
      <c r="I45" s="3" t="str">
        <f t="shared" si="5"/>
        <v>02</v>
      </c>
      <c r="J45" s="3" t="str">
        <f>"14"</f>
        <v>14</v>
      </c>
      <c r="K45" s="3" t="s">
        <v>17</v>
      </c>
    </row>
    <row r="46" spans="1:11">
      <c r="A46" s="3" t="s">
        <v>11</v>
      </c>
      <c r="B46" s="3" t="str">
        <f t="shared" si="4"/>
        <v>104</v>
      </c>
      <c r="C46" s="3" t="s">
        <v>49</v>
      </c>
      <c r="D46" s="3" t="s">
        <v>65</v>
      </c>
      <c r="E46" s="3" t="s">
        <v>14</v>
      </c>
      <c r="F46" s="3" t="s">
        <v>15</v>
      </c>
      <c r="G46" s="3" t="s">
        <v>16</v>
      </c>
      <c r="H46" s="3" t="str">
        <f>"23104010215"</f>
        <v>23104010215</v>
      </c>
      <c r="I46" s="3" t="str">
        <f t="shared" si="5"/>
        <v>02</v>
      </c>
      <c r="J46" s="3" t="str">
        <f>"15"</f>
        <v>15</v>
      </c>
      <c r="K46" s="3" t="s">
        <v>17</v>
      </c>
    </row>
    <row r="47" spans="1:11">
      <c r="A47" s="3" t="s">
        <v>11</v>
      </c>
      <c r="B47" s="3" t="str">
        <f t="shared" si="4"/>
        <v>104</v>
      </c>
      <c r="C47" s="3" t="s">
        <v>49</v>
      </c>
      <c r="D47" s="3" t="s">
        <v>66</v>
      </c>
      <c r="E47" s="3" t="s">
        <v>20</v>
      </c>
      <c r="F47" s="3" t="s">
        <v>15</v>
      </c>
      <c r="G47" s="3" t="s">
        <v>16</v>
      </c>
      <c r="H47" s="3" t="str">
        <f>"23104010216"</f>
        <v>23104010216</v>
      </c>
      <c r="I47" s="3" t="str">
        <f t="shared" si="5"/>
        <v>02</v>
      </c>
      <c r="J47" s="3" t="str">
        <f>"16"</f>
        <v>16</v>
      </c>
      <c r="K47" s="3" t="s">
        <v>17</v>
      </c>
    </row>
    <row r="48" spans="1:11">
      <c r="A48" s="3" t="s">
        <v>11</v>
      </c>
      <c r="B48" s="3" t="str">
        <f t="shared" si="4"/>
        <v>104</v>
      </c>
      <c r="C48" s="3" t="s">
        <v>49</v>
      </c>
      <c r="D48" s="3" t="s">
        <v>67</v>
      </c>
      <c r="E48" s="3" t="s">
        <v>20</v>
      </c>
      <c r="F48" s="3" t="s">
        <v>15</v>
      </c>
      <c r="G48" s="3" t="s">
        <v>16</v>
      </c>
      <c r="H48" s="3" t="str">
        <f>"23104010217"</f>
        <v>23104010217</v>
      </c>
      <c r="I48" s="3" t="str">
        <f t="shared" si="5"/>
        <v>02</v>
      </c>
      <c r="J48" s="3" t="str">
        <f>"17"</f>
        <v>17</v>
      </c>
      <c r="K48" s="3" t="s">
        <v>17</v>
      </c>
    </row>
    <row r="49" spans="1:11">
      <c r="A49" s="3" t="s">
        <v>11</v>
      </c>
      <c r="B49" s="3" t="str">
        <f t="shared" si="4"/>
        <v>104</v>
      </c>
      <c r="C49" s="3" t="s">
        <v>49</v>
      </c>
      <c r="D49" s="3" t="s">
        <v>68</v>
      </c>
      <c r="E49" s="3" t="s">
        <v>14</v>
      </c>
      <c r="F49" s="3" t="s">
        <v>15</v>
      </c>
      <c r="G49" s="3" t="s">
        <v>16</v>
      </c>
      <c r="H49" s="3" t="str">
        <f>"23104010218"</f>
        <v>23104010218</v>
      </c>
      <c r="I49" s="3" t="str">
        <f t="shared" si="5"/>
        <v>02</v>
      </c>
      <c r="J49" s="3" t="str">
        <f>"18"</f>
        <v>18</v>
      </c>
      <c r="K49" s="3" t="s">
        <v>17</v>
      </c>
    </row>
    <row r="50" spans="1:11">
      <c r="A50" s="3" t="s">
        <v>11</v>
      </c>
      <c r="B50" s="3" t="str">
        <f t="shared" si="4"/>
        <v>104</v>
      </c>
      <c r="C50" s="3" t="s">
        <v>49</v>
      </c>
      <c r="D50" s="3" t="s">
        <v>69</v>
      </c>
      <c r="E50" s="3" t="s">
        <v>14</v>
      </c>
      <c r="F50" s="3" t="s">
        <v>15</v>
      </c>
      <c r="G50" s="3" t="s">
        <v>16</v>
      </c>
      <c r="H50" s="3" t="str">
        <f>"23104010219"</f>
        <v>23104010219</v>
      </c>
      <c r="I50" s="3" t="str">
        <f t="shared" si="5"/>
        <v>02</v>
      </c>
      <c r="J50" s="3" t="str">
        <f>"19"</f>
        <v>19</v>
      </c>
      <c r="K50" s="3" t="s">
        <v>17</v>
      </c>
    </row>
    <row r="51" spans="1:11">
      <c r="A51" s="3" t="s">
        <v>11</v>
      </c>
      <c r="B51" s="3" t="str">
        <f t="shared" si="4"/>
        <v>104</v>
      </c>
      <c r="C51" s="3" t="s">
        <v>49</v>
      </c>
      <c r="D51" s="3" t="s">
        <v>70</v>
      </c>
      <c r="E51" s="3" t="s">
        <v>14</v>
      </c>
      <c r="F51" s="3" t="s">
        <v>15</v>
      </c>
      <c r="G51" s="3" t="s">
        <v>16</v>
      </c>
      <c r="H51" s="3" t="str">
        <f>"23104010220"</f>
        <v>23104010220</v>
      </c>
      <c r="I51" s="3" t="str">
        <f t="shared" si="5"/>
        <v>02</v>
      </c>
      <c r="J51" s="3" t="str">
        <f>"20"</f>
        <v>20</v>
      </c>
      <c r="K51" s="3" t="s">
        <v>17</v>
      </c>
    </row>
    <row r="52" spans="1:11">
      <c r="A52" s="3" t="s">
        <v>11</v>
      </c>
      <c r="B52" s="3" t="str">
        <f t="shared" si="4"/>
        <v>104</v>
      </c>
      <c r="C52" s="3" t="s">
        <v>49</v>
      </c>
      <c r="D52" s="3" t="s">
        <v>71</v>
      </c>
      <c r="E52" s="3" t="s">
        <v>14</v>
      </c>
      <c r="F52" s="3" t="s">
        <v>15</v>
      </c>
      <c r="G52" s="3" t="s">
        <v>16</v>
      </c>
      <c r="H52" s="3" t="str">
        <f>"23104010221"</f>
        <v>23104010221</v>
      </c>
      <c r="I52" s="3" t="str">
        <f t="shared" si="5"/>
        <v>02</v>
      </c>
      <c r="J52" s="3" t="str">
        <f>"21"</f>
        <v>21</v>
      </c>
      <c r="K52" s="3" t="s">
        <v>17</v>
      </c>
    </row>
    <row r="53" spans="1:11">
      <c r="A53" s="3" t="s">
        <v>11</v>
      </c>
      <c r="B53" s="3" t="str">
        <f t="shared" si="4"/>
        <v>104</v>
      </c>
      <c r="C53" s="3" t="s">
        <v>49</v>
      </c>
      <c r="D53" s="3" t="s">
        <v>72</v>
      </c>
      <c r="E53" s="3" t="s">
        <v>14</v>
      </c>
      <c r="F53" s="3" t="s">
        <v>15</v>
      </c>
      <c r="G53" s="3" t="s">
        <v>16</v>
      </c>
      <c r="H53" s="3" t="str">
        <f>"23104010222"</f>
        <v>23104010222</v>
      </c>
      <c r="I53" s="3" t="str">
        <f t="shared" si="5"/>
        <v>02</v>
      </c>
      <c r="J53" s="3" t="str">
        <f>"22"</f>
        <v>22</v>
      </c>
      <c r="K53" s="3" t="s">
        <v>17</v>
      </c>
    </row>
    <row r="54" spans="1:11">
      <c r="A54" s="3" t="s">
        <v>11</v>
      </c>
      <c r="B54" s="3" t="str">
        <f t="shared" si="4"/>
        <v>104</v>
      </c>
      <c r="C54" s="3" t="s">
        <v>49</v>
      </c>
      <c r="D54" s="3" t="s">
        <v>73</v>
      </c>
      <c r="E54" s="3" t="s">
        <v>14</v>
      </c>
      <c r="F54" s="3" t="s">
        <v>15</v>
      </c>
      <c r="G54" s="3" t="s">
        <v>16</v>
      </c>
      <c r="H54" s="3" t="str">
        <f>"23104010223"</f>
        <v>23104010223</v>
      </c>
      <c r="I54" s="3" t="str">
        <f t="shared" si="5"/>
        <v>02</v>
      </c>
      <c r="J54" s="3" t="str">
        <f>"23"</f>
        <v>23</v>
      </c>
      <c r="K54" s="3" t="s">
        <v>17</v>
      </c>
    </row>
    <row r="55" spans="1:11">
      <c r="A55" s="3" t="s">
        <v>11</v>
      </c>
      <c r="B55" s="3" t="str">
        <f t="shared" si="4"/>
        <v>104</v>
      </c>
      <c r="C55" s="3" t="s">
        <v>49</v>
      </c>
      <c r="D55" s="3" t="s">
        <v>74</v>
      </c>
      <c r="E55" s="3" t="s">
        <v>14</v>
      </c>
      <c r="F55" s="3" t="s">
        <v>15</v>
      </c>
      <c r="G55" s="3" t="s">
        <v>16</v>
      </c>
      <c r="H55" s="3" t="str">
        <f>"23104010224"</f>
        <v>23104010224</v>
      </c>
      <c r="I55" s="3" t="str">
        <f t="shared" si="5"/>
        <v>02</v>
      </c>
      <c r="J55" s="3" t="str">
        <f>"24"</f>
        <v>24</v>
      </c>
      <c r="K55" s="3" t="s">
        <v>17</v>
      </c>
    </row>
    <row r="56" spans="1:11">
      <c r="A56" s="3" t="s">
        <v>11</v>
      </c>
      <c r="B56" s="3" t="str">
        <f t="shared" si="4"/>
        <v>104</v>
      </c>
      <c r="C56" s="3" t="s">
        <v>49</v>
      </c>
      <c r="D56" s="3" t="s">
        <v>75</v>
      </c>
      <c r="E56" s="3" t="s">
        <v>14</v>
      </c>
      <c r="F56" s="3" t="s">
        <v>15</v>
      </c>
      <c r="G56" s="3" t="s">
        <v>16</v>
      </c>
      <c r="H56" s="3" t="str">
        <f>"23104010225"</f>
        <v>23104010225</v>
      </c>
      <c r="I56" s="3" t="str">
        <f t="shared" si="5"/>
        <v>02</v>
      </c>
      <c r="J56" s="3" t="str">
        <f>"25"</f>
        <v>25</v>
      </c>
      <c r="K56" s="3" t="s">
        <v>17</v>
      </c>
    </row>
    <row r="57" spans="1:11">
      <c r="A57" s="3" t="s">
        <v>11</v>
      </c>
      <c r="B57" s="3" t="str">
        <f t="shared" si="4"/>
        <v>104</v>
      </c>
      <c r="C57" s="3" t="s">
        <v>49</v>
      </c>
      <c r="D57" s="3" t="s">
        <v>76</v>
      </c>
      <c r="E57" s="3" t="s">
        <v>14</v>
      </c>
      <c r="F57" s="3" t="s">
        <v>15</v>
      </c>
      <c r="G57" s="3" t="s">
        <v>16</v>
      </c>
      <c r="H57" s="3" t="str">
        <f>"23104010226"</f>
        <v>23104010226</v>
      </c>
      <c r="I57" s="3" t="str">
        <f t="shared" si="5"/>
        <v>02</v>
      </c>
      <c r="J57" s="3" t="str">
        <f>"26"</f>
        <v>26</v>
      </c>
      <c r="K57" s="3" t="s">
        <v>17</v>
      </c>
    </row>
    <row r="58" spans="1:11">
      <c r="A58" s="3" t="s">
        <v>11</v>
      </c>
      <c r="B58" s="3" t="str">
        <f t="shared" si="4"/>
        <v>104</v>
      </c>
      <c r="C58" s="3" t="s">
        <v>49</v>
      </c>
      <c r="D58" s="3" t="s">
        <v>77</v>
      </c>
      <c r="E58" s="3" t="s">
        <v>14</v>
      </c>
      <c r="F58" s="3" t="s">
        <v>15</v>
      </c>
      <c r="G58" s="3" t="s">
        <v>16</v>
      </c>
      <c r="H58" s="3" t="str">
        <f>"23104010227"</f>
        <v>23104010227</v>
      </c>
      <c r="I58" s="3" t="str">
        <f t="shared" si="5"/>
        <v>02</v>
      </c>
      <c r="J58" s="3" t="str">
        <f>"27"</f>
        <v>27</v>
      </c>
      <c r="K58" s="3" t="s">
        <v>17</v>
      </c>
    </row>
    <row r="59" spans="1:11">
      <c r="A59" s="3" t="s">
        <v>11</v>
      </c>
      <c r="B59" s="3" t="str">
        <f t="shared" si="4"/>
        <v>104</v>
      </c>
      <c r="C59" s="3" t="s">
        <v>49</v>
      </c>
      <c r="D59" s="3" t="s">
        <v>78</v>
      </c>
      <c r="E59" s="3" t="s">
        <v>14</v>
      </c>
      <c r="F59" s="3" t="s">
        <v>15</v>
      </c>
      <c r="G59" s="3" t="s">
        <v>16</v>
      </c>
      <c r="H59" s="3" t="str">
        <f>"23104010228"</f>
        <v>23104010228</v>
      </c>
      <c r="I59" s="3" t="str">
        <f t="shared" si="5"/>
        <v>02</v>
      </c>
      <c r="J59" s="3" t="str">
        <f>"28"</f>
        <v>28</v>
      </c>
      <c r="K59" s="3" t="s">
        <v>17</v>
      </c>
    </row>
    <row r="60" spans="1:11">
      <c r="A60" s="3" t="s">
        <v>11</v>
      </c>
      <c r="B60" s="3" t="str">
        <f t="shared" si="4"/>
        <v>104</v>
      </c>
      <c r="C60" s="3" t="s">
        <v>49</v>
      </c>
      <c r="D60" s="3" t="s">
        <v>79</v>
      </c>
      <c r="E60" s="3" t="s">
        <v>14</v>
      </c>
      <c r="F60" s="3" t="s">
        <v>15</v>
      </c>
      <c r="G60" s="3" t="s">
        <v>16</v>
      </c>
      <c r="H60" s="3" t="str">
        <f>"23104010229"</f>
        <v>23104010229</v>
      </c>
      <c r="I60" s="3" t="str">
        <f t="shared" si="5"/>
        <v>02</v>
      </c>
      <c r="J60" s="3" t="str">
        <f>"29"</f>
        <v>29</v>
      </c>
      <c r="K60" s="3" t="s">
        <v>17</v>
      </c>
    </row>
    <row r="61" spans="1:11">
      <c r="A61" s="3" t="s">
        <v>11</v>
      </c>
      <c r="B61" s="3" t="str">
        <f t="shared" si="4"/>
        <v>104</v>
      </c>
      <c r="C61" s="3" t="s">
        <v>49</v>
      </c>
      <c r="D61" s="3" t="s">
        <v>80</v>
      </c>
      <c r="E61" s="3" t="s">
        <v>14</v>
      </c>
      <c r="F61" s="3" t="s">
        <v>15</v>
      </c>
      <c r="G61" s="3" t="s">
        <v>16</v>
      </c>
      <c r="H61" s="3" t="str">
        <f>"23104010230"</f>
        <v>23104010230</v>
      </c>
      <c r="I61" s="3" t="str">
        <f t="shared" si="5"/>
        <v>02</v>
      </c>
      <c r="J61" s="3" t="str">
        <f>"30"</f>
        <v>30</v>
      </c>
      <c r="K61" s="3" t="s">
        <v>17</v>
      </c>
    </row>
    <row r="62" spans="1:11">
      <c r="A62" s="3" t="s">
        <v>11</v>
      </c>
      <c r="B62" s="3" t="str">
        <f t="shared" si="4"/>
        <v>104</v>
      </c>
      <c r="C62" s="3" t="s">
        <v>49</v>
      </c>
      <c r="D62" s="3" t="s">
        <v>81</v>
      </c>
      <c r="E62" s="3" t="s">
        <v>14</v>
      </c>
      <c r="F62" s="3" t="s">
        <v>15</v>
      </c>
      <c r="G62" s="3" t="s">
        <v>16</v>
      </c>
      <c r="H62" s="3" t="str">
        <f>"23104010301"</f>
        <v>23104010301</v>
      </c>
      <c r="I62" s="3" t="str">
        <f t="shared" ref="I62:I79" si="6">"03"</f>
        <v>03</v>
      </c>
      <c r="J62" s="3" t="str">
        <f>"01"</f>
        <v>01</v>
      </c>
      <c r="K62" s="3" t="s">
        <v>17</v>
      </c>
    </row>
    <row r="63" spans="1:11">
      <c r="A63" s="3" t="s">
        <v>11</v>
      </c>
      <c r="B63" s="3" t="str">
        <f t="shared" si="4"/>
        <v>104</v>
      </c>
      <c r="C63" s="3" t="s">
        <v>49</v>
      </c>
      <c r="D63" s="3" t="s">
        <v>82</v>
      </c>
      <c r="E63" s="3" t="s">
        <v>20</v>
      </c>
      <c r="F63" s="3" t="s">
        <v>15</v>
      </c>
      <c r="G63" s="3" t="s">
        <v>16</v>
      </c>
      <c r="H63" s="3" t="str">
        <f>"23104010302"</f>
        <v>23104010302</v>
      </c>
      <c r="I63" s="3" t="str">
        <f t="shared" si="6"/>
        <v>03</v>
      </c>
      <c r="J63" s="3" t="str">
        <f>"02"</f>
        <v>02</v>
      </c>
      <c r="K63" s="3" t="s">
        <v>17</v>
      </c>
    </row>
    <row r="64" spans="1:11">
      <c r="A64" s="3" t="s">
        <v>11</v>
      </c>
      <c r="B64" s="3" t="str">
        <f t="shared" si="4"/>
        <v>104</v>
      </c>
      <c r="C64" s="3" t="s">
        <v>49</v>
      </c>
      <c r="D64" s="3" t="s">
        <v>83</v>
      </c>
      <c r="E64" s="3" t="s">
        <v>14</v>
      </c>
      <c r="F64" s="3" t="s">
        <v>15</v>
      </c>
      <c r="G64" s="3" t="s">
        <v>16</v>
      </c>
      <c r="H64" s="3" t="str">
        <f>"23104010303"</f>
        <v>23104010303</v>
      </c>
      <c r="I64" s="3" t="str">
        <f t="shared" si="6"/>
        <v>03</v>
      </c>
      <c r="J64" s="3" t="str">
        <f>"03"</f>
        <v>03</v>
      </c>
      <c r="K64" s="3" t="s">
        <v>17</v>
      </c>
    </row>
    <row r="65" spans="1:11">
      <c r="A65" s="3" t="s">
        <v>11</v>
      </c>
      <c r="B65" s="3" t="str">
        <f t="shared" si="4"/>
        <v>104</v>
      </c>
      <c r="C65" s="3" t="s">
        <v>49</v>
      </c>
      <c r="D65" s="3" t="s">
        <v>84</v>
      </c>
      <c r="E65" s="3" t="s">
        <v>14</v>
      </c>
      <c r="F65" s="3" t="s">
        <v>15</v>
      </c>
      <c r="G65" s="3" t="s">
        <v>16</v>
      </c>
      <c r="H65" s="3" t="str">
        <f>"23104010304"</f>
        <v>23104010304</v>
      </c>
      <c r="I65" s="3" t="str">
        <f t="shared" si="6"/>
        <v>03</v>
      </c>
      <c r="J65" s="3" t="str">
        <f>"04"</f>
        <v>04</v>
      </c>
      <c r="K65" s="3" t="s">
        <v>17</v>
      </c>
    </row>
    <row r="66" spans="1:11">
      <c r="A66" s="3" t="s">
        <v>11</v>
      </c>
      <c r="B66" s="3" t="str">
        <f t="shared" si="4"/>
        <v>104</v>
      </c>
      <c r="C66" s="3" t="s">
        <v>49</v>
      </c>
      <c r="D66" s="3" t="s">
        <v>85</v>
      </c>
      <c r="E66" s="3" t="s">
        <v>20</v>
      </c>
      <c r="F66" s="3" t="s">
        <v>15</v>
      </c>
      <c r="G66" s="3" t="s">
        <v>16</v>
      </c>
      <c r="H66" s="3" t="str">
        <f>"23104010305"</f>
        <v>23104010305</v>
      </c>
      <c r="I66" s="3" t="str">
        <f t="shared" si="6"/>
        <v>03</v>
      </c>
      <c r="J66" s="3" t="str">
        <f>"05"</f>
        <v>05</v>
      </c>
      <c r="K66" s="3" t="s">
        <v>17</v>
      </c>
    </row>
    <row r="67" spans="1:11">
      <c r="A67" s="3" t="s">
        <v>11</v>
      </c>
      <c r="B67" s="3" t="str">
        <f t="shared" si="4"/>
        <v>104</v>
      </c>
      <c r="C67" s="3" t="s">
        <v>49</v>
      </c>
      <c r="D67" s="3" t="s">
        <v>86</v>
      </c>
      <c r="E67" s="3" t="s">
        <v>14</v>
      </c>
      <c r="F67" s="3" t="s">
        <v>15</v>
      </c>
      <c r="G67" s="3" t="s">
        <v>16</v>
      </c>
      <c r="H67" s="3" t="str">
        <f>"23104010306"</f>
        <v>23104010306</v>
      </c>
      <c r="I67" s="3" t="str">
        <f t="shared" si="6"/>
        <v>03</v>
      </c>
      <c r="J67" s="3" t="str">
        <f>"06"</f>
        <v>06</v>
      </c>
      <c r="K67" s="3" t="s">
        <v>17</v>
      </c>
    </row>
    <row r="68" spans="1:11">
      <c r="A68" s="3" t="s">
        <v>11</v>
      </c>
      <c r="B68" s="3" t="str">
        <f t="shared" si="4"/>
        <v>104</v>
      </c>
      <c r="C68" s="3" t="s">
        <v>49</v>
      </c>
      <c r="D68" s="3" t="s">
        <v>87</v>
      </c>
      <c r="E68" s="3" t="s">
        <v>20</v>
      </c>
      <c r="F68" s="3" t="s">
        <v>15</v>
      </c>
      <c r="G68" s="3" t="s">
        <v>16</v>
      </c>
      <c r="H68" s="3" t="str">
        <f>"23104010307"</f>
        <v>23104010307</v>
      </c>
      <c r="I68" s="3" t="str">
        <f t="shared" si="6"/>
        <v>03</v>
      </c>
      <c r="J68" s="3" t="str">
        <f>"07"</f>
        <v>07</v>
      </c>
      <c r="K68" s="3" t="s">
        <v>17</v>
      </c>
    </row>
    <row r="69" spans="1:11">
      <c r="A69" s="3" t="s">
        <v>11</v>
      </c>
      <c r="B69" s="3" t="str">
        <f t="shared" si="4"/>
        <v>104</v>
      </c>
      <c r="C69" s="3" t="s">
        <v>49</v>
      </c>
      <c r="D69" s="3" t="s">
        <v>88</v>
      </c>
      <c r="E69" s="3" t="s">
        <v>14</v>
      </c>
      <c r="F69" s="3" t="s">
        <v>15</v>
      </c>
      <c r="G69" s="3" t="s">
        <v>16</v>
      </c>
      <c r="H69" s="3" t="str">
        <f>"23104010308"</f>
        <v>23104010308</v>
      </c>
      <c r="I69" s="3" t="str">
        <f t="shared" si="6"/>
        <v>03</v>
      </c>
      <c r="J69" s="3" t="str">
        <f>"08"</f>
        <v>08</v>
      </c>
      <c r="K69" s="3" t="s">
        <v>17</v>
      </c>
    </row>
    <row r="70" spans="1:11">
      <c r="A70" s="3" t="s">
        <v>11</v>
      </c>
      <c r="B70" s="3" t="str">
        <f t="shared" si="4"/>
        <v>104</v>
      </c>
      <c r="C70" s="3" t="s">
        <v>49</v>
      </c>
      <c r="D70" s="3" t="s">
        <v>89</v>
      </c>
      <c r="E70" s="3" t="s">
        <v>14</v>
      </c>
      <c r="F70" s="3" t="s">
        <v>15</v>
      </c>
      <c r="G70" s="3" t="s">
        <v>16</v>
      </c>
      <c r="H70" s="3" t="str">
        <f>"23104010309"</f>
        <v>23104010309</v>
      </c>
      <c r="I70" s="3" t="str">
        <f t="shared" si="6"/>
        <v>03</v>
      </c>
      <c r="J70" s="3" t="str">
        <f>"09"</f>
        <v>09</v>
      </c>
      <c r="K70" s="3" t="s">
        <v>17</v>
      </c>
    </row>
    <row r="71" spans="1:11">
      <c r="A71" s="3" t="s">
        <v>11</v>
      </c>
      <c r="B71" s="3" t="str">
        <f t="shared" si="4"/>
        <v>104</v>
      </c>
      <c r="C71" s="3" t="s">
        <v>49</v>
      </c>
      <c r="D71" s="3" t="s">
        <v>90</v>
      </c>
      <c r="E71" s="3" t="s">
        <v>14</v>
      </c>
      <c r="F71" s="3" t="s">
        <v>15</v>
      </c>
      <c r="G71" s="3" t="s">
        <v>16</v>
      </c>
      <c r="H71" s="3" t="str">
        <f>"23104010310"</f>
        <v>23104010310</v>
      </c>
      <c r="I71" s="3" t="str">
        <f t="shared" si="6"/>
        <v>03</v>
      </c>
      <c r="J71" s="3" t="str">
        <f>"10"</f>
        <v>10</v>
      </c>
      <c r="K71" s="3" t="s">
        <v>17</v>
      </c>
    </row>
    <row r="72" spans="1:11">
      <c r="A72" s="3" t="s">
        <v>11</v>
      </c>
      <c r="B72" s="3" t="str">
        <f t="shared" si="4"/>
        <v>104</v>
      </c>
      <c r="C72" s="3" t="s">
        <v>49</v>
      </c>
      <c r="D72" s="3" t="s">
        <v>91</v>
      </c>
      <c r="E72" s="3" t="s">
        <v>14</v>
      </c>
      <c r="F72" s="3" t="s">
        <v>15</v>
      </c>
      <c r="G72" s="3" t="s">
        <v>16</v>
      </c>
      <c r="H72" s="3" t="str">
        <f>"23104010311"</f>
        <v>23104010311</v>
      </c>
      <c r="I72" s="3" t="str">
        <f t="shared" si="6"/>
        <v>03</v>
      </c>
      <c r="J72" s="3" t="str">
        <f>"11"</f>
        <v>11</v>
      </c>
      <c r="K72" s="3" t="s">
        <v>17</v>
      </c>
    </row>
    <row r="73" spans="1:11">
      <c r="A73" s="3" t="s">
        <v>11</v>
      </c>
      <c r="B73" s="3" t="str">
        <f t="shared" si="4"/>
        <v>104</v>
      </c>
      <c r="C73" s="3" t="s">
        <v>49</v>
      </c>
      <c r="D73" s="3" t="s">
        <v>92</v>
      </c>
      <c r="E73" s="3" t="s">
        <v>14</v>
      </c>
      <c r="F73" s="3" t="s">
        <v>15</v>
      </c>
      <c r="G73" s="3" t="s">
        <v>16</v>
      </c>
      <c r="H73" s="3" t="str">
        <f>"23104010312"</f>
        <v>23104010312</v>
      </c>
      <c r="I73" s="3" t="str">
        <f t="shared" si="6"/>
        <v>03</v>
      </c>
      <c r="J73" s="3" t="str">
        <f>"12"</f>
        <v>12</v>
      </c>
      <c r="K73" s="3" t="s">
        <v>17</v>
      </c>
    </row>
    <row r="74" spans="1:11">
      <c r="A74" s="3" t="s">
        <v>11</v>
      </c>
      <c r="B74" s="3" t="str">
        <f t="shared" si="4"/>
        <v>104</v>
      </c>
      <c r="C74" s="3" t="s">
        <v>49</v>
      </c>
      <c r="D74" s="3" t="s">
        <v>93</v>
      </c>
      <c r="E74" s="3" t="s">
        <v>14</v>
      </c>
      <c r="F74" s="3" t="s">
        <v>15</v>
      </c>
      <c r="G74" s="3" t="s">
        <v>16</v>
      </c>
      <c r="H74" s="3" t="str">
        <f>"23104010313"</f>
        <v>23104010313</v>
      </c>
      <c r="I74" s="3" t="str">
        <f t="shared" si="6"/>
        <v>03</v>
      </c>
      <c r="J74" s="3" t="str">
        <f>"13"</f>
        <v>13</v>
      </c>
      <c r="K74" s="3" t="s">
        <v>17</v>
      </c>
    </row>
    <row r="75" spans="1:11">
      <c r="A75" s="3" t="s">
        <v>11</v>
      </c>
      <c r="B75" s="3" t="str">
        <f t="shared" si="4"/>
        <v>104</v>
      </c>
      <c r="C75" s="3" t="s">
        <v>49</v>
      </c>
      <c r="D75" s="3" t="s">
        <v>94</v>
      </c>
      <c r="E75" s="3" t="s">
        <v>20</v>
      </c>
      <c r="F75" s="3" t="s">
        <v>15</v>
      </c>
      <c r="G75" s="3" t="s">
        <v>16</v>
      </c>
      <c r="H75" s="3" t="str">
        <f>"23104010314"</f>
        <v>23104010314</v>
      </c>
      <c r="I75" s="3" t="str">
        <f t="shared" si="6"/>
        <v>03</v>
      </c>
      <c r="J75" s="3" t="str">
        <f>"14"</f>
        <v>14</v>
      </c>
      <c r="K75" s="3" t="s">
        <v>17</v>
      </c>
    </row>
    <row r="76" spans="1:11">
      <c r="A76" s="3" t="s">
        <v>11</v>
      </c>
      <c r="B76" s="3" t="str">
        <f t="shared" si="4"/>
        <v>104</v>
      </c>
      <c r="C76" s="3" t="s">
        <v>49</v>
      </c>
      <c r="D76" s="3" t="s">
        <v>95</v>
      </c>
      <c r="E76" s="3" t="s">
        <v>20</v>
      </c>
      <c r="F76" s="3" t="s">
        <v>15</v>
      </c>
      <c r="G76" s="3" t="s">
        <v>16</v>
      </c>
      <c r="H76" s="3" t="str">
        <f>"23104010315"</f>
        <v>23104010315</v>
      </c>
      <c r="I76" s="3" t="str">
        <f t="shared" si="6"/>
        <v>03</v>
      </c>
      <c r="J76" s="3" t="str">
        <f>"15"</f>
        <v>15</v>
      </c>
      <c r="K76" s="3" t="s">
        <v>17</v>
      </c>
    </row>
    <row r="77" spans="1:11">
      <c r="A77" s="3" t="s">
        <v>11</v>
      </c>
      <c r="B77" s="3" t="str">
        <f t="shared" si="4"/>
        <v>104</v>
      </c>
      <c r="C77" s="3" t="s">
        <v>49</v>
      </c>
      <c r="D77" s="3" t="s">
        <v>96</v>
      </c>
      <c r="E77" s="3" t="s">
        <v>14</v>
      </c>
      <c r="F77" s="3" t="s">
        <v>15</v>
      </c>
      <c r="G77" s="3" t="s">
        <v>16</v>
      </c>
      <c r="H77" s="3" t="str">
        <f>"23104010316"</f>
        <v>23104010316</v>
      </c>
      <c r="I77" s="3" t="str">
        <f t="shared" si="6"/>
        <v>03</v>
      </c>
      <c r="J77" s="3" t="str">
        <f>"16"</f>
        <v>16</v>
      </c>
      <c r="K77" s="3" t="s">
        <v>17</v>
      </c>
    </row>
    <row r="78" spans="1:11">
      <c r="A78" s="3" t="s">
        <v>11</v>
      </c>
      <c r="B78" s="3" t="str">
        <f t="shared" si="4"/>
        <v>104</v>
      </c>
      <c r="C78" s="3" t="s">
        <v>49</v>
      </c>
      <c r="D78" s="3" t="s">
        <v>97</v>
      </c>
      <c r="E78" s="3" t="s">
        <v>20</v>
      </c>
      <c r="F78" s="3" t="s">
        <v>15</v>
      </c>
      <c r="G78" s="3" t="s">
        <v>16</v>
      </c>
      <c r="H78" s="3" t="str">
        <f>"23104010317"</f>
        <v>23104010317</v>
      </c>
      <c r="I78" s="3" t="str">
        <f t="shared" si="6"/>
        <v>03</v>
      </c>
      <c r="J78" s="3" t="str">
        <f>"17"</f>
        <v>17</v>
      </c>
      <c r="K78" s="3" t="s">
        <v>17</v>
      </c>
    </row>
    <row r="79" spans="1:11">
      <c r="A79" s="3" t="s">
        <v>11</v>
      </c>
      <c r="B79" s="3" t="str">
        <f t="shared" si="4"/>
        <v>104</v>
      </c>
      <c r="C79" s="3" t="s">
        <v>49</v>
      </c>
      <c r="D79" s="3" t="s">
        <v>98</v>
      </c>
      <c r="E79" s="3" t="s">
        <v>14</v>
      </c>
      <c r="F79" s="3" t="s">
        <v>15</v>
      </c>
      <c r="G79" s="3" t="s">
        <v>16</v>
      </c>
      <c r="H79" s="3" t="str">
        <f>"23104010318"</f>
        <v>23104010318</v>
      </c>
      <c r="I79" s="3" t="str">
        <f t="shared" si="6"/>
        <v>03</v>
      </c>
      <c r="J79" s="3" t="str">
        <f>"18"</f>
        <v>18</v>
      </c>
      <c r="K79" s="3" t="s">
        <v>17</v>
      </c>
    </row>
  </sheetData>
  <sortState ref="D2:T79">
    <sortCondition ref="H2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data_2023-08-14 (1)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L嘉嘉嘉嘉</cp:lastModifiedBy>
  <dcterms:created xsi:type="dcterms:W3CDTF">2023-08-14T07:26:00Z</dcterms:created>
  <dcterms:modified xsi:type="dcterms:W3CDTF">2023-08-15T01:02:35Z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BF67549C956F45119F0F69F5FCB58520_13</vt:lpwstr>
  </property>
  <property fmtid="{D5CDD505-2E9C-101B-9397-08002B2CF9AE}" pid="3" name="KSOProductBuildVer">
    <vt:lpwstr>2052-11.1.0.14309</vt:lpwstr>
  </property>
</Properties>
</file>