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商行" sheetId="3" r:id="rId1"/>
  </sheets>
  <definedNames>
    <definedName name="_xlnm.Print_Titles" localSheetId="0">农商行!$1:$5</definedName>
  </definedNames>
  <calcPr calcId="144525"/>
</workbook>
</file>

<file path=xl/sharedStrings.xml><?xml version="1.0" encoding="utf-8"?>
<sst xmlns="http://schemas.openxmlformats.org/spreadsheetml/2006/main" count="727" uniqueCount="226">
  <si>
    <t>附件2：</t>
  </si>
  <si>
    <t>农村商业银行2021年—2022年金融扶贫富民工程“新型农牧业经营主体”贷款贴息明细表</t>
  </si>
  <si>
    <t>单位：元、%</t>
  </si>
  <si>
    <t>序号</t>
  </si>
  <si>
    <t>所在苏木镇（管委会）</t>
  </si>
  <si>
    <t>新型经营主体名称</t>
  </si>
  <si>
    <t>申请额度</t>
  </si>
  <si>
    <t>银行贷款额度</t>
  </si>
  <si>
    <t>实际贷款贴息额度</t>
  </si>
  <si>
    <t>贷款用途</t>
  </si>
  <si>
    <t>贷款日期</t>
  </si>
  <si>
    <t>1年期\还款日期</t>
  </si>
  <si>
    <t>最终还款日期</t>
  </si>
  <si>
    <t>实际产生利息天数</t>
  </si>
  <si>
    <t>贷款利率</t>
  </si>
  <si>
    <t>贷款金融机构</t>
  </si>
  <si>
    <t>利益联结方式</t>
  </si>
  <si>
    <t>经营主体联系人</t>
  </si>
  <si>
    <t>实收利息（第一年度）</t>
  </si>
  <si>
    <t>实际贴息利率（年）</t>
  </si>
  <si>
    <t>实际贴息金额</t>
  </si>
  <si>
    <t>贴息比例</t>
  </si>
  <si>
    <t>资料是否完善</t>
  </si>
  <si>
    <t>验收结果</t>
  </si>
  <si>
    <t>锡尼镇</t>
  </si>
  <si>
    <t>杭锦旗浩升家庭农牧场</t>
  </si>
  <si>
    <t>种养殖</t>
  </si>
  <si>
    <t>2021-08-14</t>
  </si>
  <si>
    <t>2022-08-10</t>
  </si>
  <si>
    <t>内蒙古杭锦农村商业银行股份有限公司阿日斯楞图支行</t>
  </si>
  <si>
    <t>与嘎查村构建利益联结，出资贴息金额的1%用于嘎查村村民委员会，嘎查村村民委员会将资金二次分配</t>
  </si>
  <si>
    <t>刘远志</t>
  </si>
  <si>
    <t>是</t>
  </si>
  <si>
    <t>合格</t>
  </si>
  <si>
    <t>2021-08-15</t>
  </si>
  <si>
    <t>2022-08-11</t>
  </si>
  <si>
    <t>独贵塔拉镇</t>
  </si>
  <si>
    <t>杭锦旗那木百亿利家庭牧场</t>
  </si>
  <si>
    <t>普通羊的饲养</t>
  </si>
  <si>
    <t>2021-08-19</t>
  </si>
  <si>
    <t>2022-08-19</t>
  </si>
  <si>
    <t>内蒙古杭锦农村商业银行股份有限公司巴音乌素支行</t>
  </si>
  <si>
    <t>那木吉拉图</t>
  </si>
  <si>
    <t>杭锦旗图古日格哈斯布和家庭牧场</t>
  </si>
  <si>
    <t>其他牛饲养</t>
  </si>
  <si>
    <t>哈斯布和</t>
  </si>
  <si>
    <t>伊和乌素苏木</t>
  </si>
  <si>
    <t>杭锦旗高建华家庭牧场</t>
  </si>
  <si>
    <t>绵羊饲养</t>
  </si>
  <si>
    <t>2021-08-21</t>
  </si>
  <si>
    <t>2022-08-21</t>
  </si>
  <si>
    <t>内蒙古杭锦农村商业银行股份有限公司浩绕柴达木支行</t>
  </si>
  <si>
    <t>高建华</t>
  </si>
  <si>
    <t>杭锦旗韩融家庭牧场</t>
  </si>
  <si>
    <t>王国君</t>
  </si>
  <si>
    <t>杭锦旗蒋斌军家庭牧场</t>
  </si>
  <si>
    <t>蒋斌军</t>
  </si>
  <si>
    <t>杭锦旗斌雄家庭牧场</t>
  </si>
  <si>
    <t>蒋斌雄</t>
  </si>
  <si>
    <t>杭锦旗布音巴图家庭牧场</t>
  </si>
  <si>
    <t>布音巴图</t>
  </si>
  <si>
    <t>杭锦旗王军家庭牧场</t>
  </si>
  <si>
    <t>王军军</t>
  </si>
  <si>
    <t>杭锦旗赵雄家庭牧场</t>
  </si>
  <si>
    <t>种植、养殖、加工业、基础设施</t>
  </si>
  <si>
    <t>2021-08-22</t>
  </si>
  <si>
    <t>2022-08-17</t>
  </si>
  <si>
    <t>赵雄</t>
  </si>
  <si>
    <t>杭锦旗金仓家庭牧场</t>
  </si>
  <si>
    <t>养殖</t>
  </si>
  <si>
    <t>带动农牧10户/1500元，季节性打零工2人/180元，收购玉米15000斤/1.3元</t>
  </si>
  <si>
    <t>阿拉腾桑</t>
  </si>
  <si>
    <t>杭锦旗阿拉腾生家庭牧场</t>
  </si>
  <si>
    <t>2022-08-14</t>
  </si>
  <si>
    <t>带动农牧5户/1500元饲草料补贴</t>
  </si>
  <si>
    <t>阿拉腾生</t>
  </si>
  <si>
    <t>杭锦旗世纪家庭牧场</t>
  </si>
  <si>
    <t>建设养殖场及购买设备</t>
  </si>
  <si>
    <t>2022-08-16</t>
  </si>
  <si>
    <t>农场饲养脱贫户2户/每户40000元，订购羊肉20户/每户/150000元/流转草原2300亩，耕地100亩，每年带动脱贫户6户、补给每户3只羊。</t>
  </si>
  <si>
    <t>高云</t>
  </si>
  <si>
    <t>杭锦旗苏和家庭牧场</t>
  </si>
  <si>
    <t>2022-08-18</t>
  </si>
  <si>
    <t>阿拉腾苏和</t>
  </si>
  <si>
    <t>杭锦旗古城村冬梅家庭农牧场</t>
  </si>
  <si>
    <t>2021-08-30</t>
  </si>
  <si>
    <t>2022-08-30</t>
  </si>
  <si>
    <t>内蒙古杭锦农村商业银行股份有限公司阿门其日格支行</t>
  </si>
  <si>
    <t>贾冬梅</t>
  </si>
  <si>
    <t>旺录家庭牧场</t>
  </si>
  <si>
    <t>2021-12-26</t>
  </si>
  <si>
    <t>一是通过现金方式扶持生活困难户2户，每户1000元；二是购买的青贮机为方便周边农牧民青贮饲料提供便利条件。</t>
  </si>
  <si>
    <t>刘万录</t>
  </si>
  <si>
    <t>杭锦旗乌利吉图家庭牧场</t>
  </si>
  <si>
    <t>2021-09-11</t>
  </si>
  <si>
    <t>2022-09-11</t>
  </si>
  <si>
    <t>给两户生活困难户每户90捆玉米草（每捆玉米草折合人民币1000元）。</t>
  </si>
  <si>
    <t>朝勒门格日乐</t>
  </si>
  <si>
    <t>杭锦旗巴雅尔豪养殖专业合作社</t>
  </si>
  <si>
    <t>黄牛饲养</t>
  </si>
  <si>
    <t>2021-09-14</t>
  </si>
  <si>
    <t>2022-09-14</t>
  </si>
  <si>
    <t>杭锦旗新其日格家庭牧场</t>
  </si>
  <si>
    <t>2021-09-22</t>
  </si>
  <si>
    <t>2022-09-22</t>
  </si>
  <si>
    <t>内蒙古杭锦农村商业银行股份有限公司伊和乌素支行</t>
  </si>
  <si>
    <t>季节性打零工2人/150元，订购玉米10000斤/1.2斤</t>
  </si>
  <si>
    <t>乌乐吉巴图</t>
  </si>
  <si>
    <t>杭锦旗阿门高勒家庭牧场</t>
  </si>
  <si>
    <t>2021-09-23</t>
  </si>
  <si>
    <t>2022-09-23</t>
  </si>
  <si>
    <t>通过现金方式扶持生活困难户5户（其中3人每人资助了2000元，1人资助了1000元），扶持1户脱贫享受政策户1111元，共计扶持资金8111元。</t>
  </si>
  <si>
    <t>乌宁其</t>
  </si>
  <si>
    <t>鄂尔多斯市当佳食品有限责任公司</t>
  </si>
  <si>
    <t>其他调味品、发酵制品制造</t>
  </si>
  <si>
    <t>2021-09-24</t>
  </si>
  <si>
    <t>2021-10-21</t>
  </si>
  <si>
    <t>2021-11-21</t>
  </si>
  <si>
    <t>2021-12-21</t>
  </si>
  <si>
    <t>2022-04-21</t>
  </si>
  <si>
    <t>2022-06-24</t>
  </si>
  <si>
    <t>2022-07-08</t>
  </si>
  <si>
    <t>2022-08-06</t>
  </si>
  <si>
    <t>2022-09-09</t>
  </si>
  <si>
    <t>杭锦旗库科杭盖蔬菜有限责任公司</t>
  </si>
  <si>
    <t>2021-09-26</t>
  </si>
  <si>
    <t>2022-09-26</t>
  </si>
  <si>
    <t>2021-09-30</t>
  </si>
  <si>
    <t>2022-09-30</t>
  </si>
  <si>
    <t>伊和乌素</t>
  </si>
  <si>
    <t>杭锦旗远泰肉牛养殖有限责任公司</t>
  </si>
  <si>
    <t>2021-10-19</t>
  </si>
  <si>
    <t>2022-10-19</t>
  </si>
  <si>
    <t>2023-04-15</t>
  </si>
  <si>
    <t>周巴雅尔家庭牧场</t>
  </si>
  <si>
    <t>2021-10-20</t>
  </si>
  <si>
    <t>2022-10-20</t>
  </si>
  <si>
    <t>为6户脱贫享受政策户每人提供一只羊，每只价值1182.8元</t>
  </si>
  <si>
    <t>格日勒</t>
  </si>
  <si>
    <t>杭锦旗升玥家庭牧场</t>
  </si>
  <si>
    <t>2022-10-21</t>
  </si>
  <si>
    <t>郝凤英</t>
  </si>
  <si>
    <t>杭锦旗琳媛家庭牧场</t>
  </si>
  <si>
    <t>苗宇</t>
  </si>
  <si>
    <t>杭锦旗祥乐家庭牧场</t>
  </si>
  <si>
    <t>贺候祥</t>
  </si>
  <si>
    <t>杭锦旗福瑞家庭农牧场</t>
  </si>
  <si>
    <t>何岗</t>
  </si>
  <si>
    <t>吉日嘎朗图镇</t>
  </si>
  <si>
    <r>
      <rPr>
        <sz val="10"/>
        <rFont val="宋体"/>
        <charset val="0"/>
      </rPr>
      <t>杭锦旗温都苏家庭牧场</t>
    </r>
    <r>
      <rPr>
        <sz val="10"/>
        <rFont val="Arial"/>
        <charset val="0"/>
      </rPr>
      <t xml:space="preserve">  </t>
    </r>
  </si>
  <si>
    <t>种子购买</t>
  </si>
  <si>
    <t>内蒙古杭锦农村商业银行股份有限公司吉日嘎朗图支行</t>
  </si>
  <si>
    <t>雇佣农牧民及给脱贫享受政策户等3000元利益联结</t>
  </si>
  <si>
    <t>敖特更达来</t>
  </si>
  <si>
    <t>杭锦旗赛音台格养殖专业合作社</t>
  </si>
  <si>
    <t>2021-10-22</t>
  </si>
  <si>
    <t>2022-10-22</t>
  </si>
  <si>
    <t>杭锦旗荣春源农牧业开发有限公司</t>
  </si>
  <si>
    <t>2021-10-27</t>
  </si>
  <si>
    <t>2022-10-27</t>
  </si>
  <si>
    <t>内蒙古杭锦农村商业银行股份有限公司营业部</t>
  </si>
  <si>
    <t>2021-10-28</t>
  </si>
  <si>
    <t>2022-10-28</t>
  </si>
  <si>
    <t>杭锦旗额定珠拉家庭牧场</t>
  </si>
  <si>
    <t>羊的饲养</t>
  </si>
  <si>
    <t>内蒙古杭锦农村商业银行股份有限公司巴音补拉格支行</t>
  </si>
  <si>
    <t>额定珠拉</t>
  </si>
  <si>
    <t>鄂尔多斯市万全种养殖有限责任公司</t>
  </si>
  <si>
    <t>2021-11-09</t>
  </si>
  <si>
    <t>2022-11-09</t>
  </si>
  <si>
    <t>2023-05-05</t>
  </si>
  <si>
    <t>杭锦旗敖楞哈日养殖专业合作社</t>
  </si>
  <si>
    <t>2021-11-18</t>
  </si>
  <si>
    <t>2022-11-18</t>
  </si>
  <si>
    <t>鄂尔多斯市富源农牧业有限公司</t>
  </si>
  <si>
    <t>2021-11-20</t>
  </si>
  <si>
    <t>2022-11-20</t>
  </si>
  <si>
    <t>一是从低收入农户手中以高于当时市场价的价格购买玉米草捆、玉米、玉米豆子，帮助他们解决销售难问题；二是公司在征求村委会同意的基础上，拿出500元资助了一名突发严重困难户。</t>
  </si>
  <si>
    <t>杭锦旗益享源种养殖有限责任公司</t>
  </si>
  <si>
    <t>2021-12-01</t>
  </si>
  <si>
    <t>2022-12-01</t>
  </si>
  <si>
    <t>杭锦旗哈斯家庭牧场</t>
  </si>
  <si>
    <t>2021-12-02</t>
  </si>
  <si>
    <t>2022-12-02</t>
  </si>
  <si>
    <t>为巴音布拉格嘎查一名脱贫享受政策户资助了现金1013元。</t>
  </si>
  <si>
    <t>哈斯其其格</t>
  </si>
  <si>
    <t>杭锦旗安棋尔家庭牧场</t>
  </si>
  <si>
    <t>2021-12-04</t>
  </si>
  <si>
    <t>2022-12-04</t>
  </si>
  <si>
    <t>门肯敖日格力</t>
  </si>
  <si>
    <r>
      <rPr>
        <sz val="10"/>
        <rFont val="宋体"/>
        <charset val="0"/>
      </rPr>
      <t>杭锦旗二强家庭牧场</t>
    </r>
    <r>
      <rPr>
        <sz val="10"/>
        <rFont val="Arial"/>
        <charset val="0"/>
      </rPr>
      <t xml:space="preserve"> </t>
    </r>
  </si>
  <si>
    <t>2021-12-07</t>
  </si>
  <si>
    <t>2022-12-07</t>
  </si>
  <si>
    <t>雇用农牧民及给脱贫享受政策户等9500元利益联结</t>
  </si>
  <si>
    <t>武二强</t>
  </si>
  <si>
    <t>杭锦旗荣振种养殖专业合作社</t>
  </si>
  <si>
    <t>普通猪的饲养</t>
  </si>
  <si>
    <t>2021-12-11</t>
  </si>
  <si>
    <t>2022-12-11</t>
  </si>
  <si>
    <t>杭锦旗敖特根家庭牧场</t>
  </si>
  <si>
    <t>2021-12-20</t>
  </si>
  <si>
    <t>2022-12-20</t>
  </si>
  <si>
    <t>敖特根诺日布</t>
  </si>
  <si>
    <t>杭锦旗晟轩家庭农场</t>
  </si>
  <si>
    <t>2021-12-22</t>
  </si>
  <si>
    <t>2022-12-22</t>
  </si>
  <si>
    <t>乔学峰</t>
  </si>
  <si>
    <t>杭锦旗纳牧日家庭牧场</t>
  </si>
  <si>
    <t>2021-12-27</t>
  </si>
  <si>
    <t>2022-12-27</t>
  </si>
  <si>
    <t>2023-06-05</t>
  </si>
  <si>
    <t>格日乐图</t>
  </si>
  <si>
    <t>杭锦旗万德家庭牧场</t>
  </si>
  <si>
    <t>2021-12-29</t>
  </si>
  <si>
    <t>2022-12-29</t>
  </si>
  <si>
    <t>2023-06-15</t>
  </si>
  <si>
    <t>阿拉腾都希</t>
  </si>
  <si>
    <t>杭锦旗哈斯毕力格家庭牧场</t>
  </si>
  <si>
    <t>哈斯毕力格</t>
  </si>
  <si>
    <t>杭锦旗牧达种养殖有限责任公司</t>
  </si>
  <si>
    <t>2021-12-31</t>
  </si>
  <si>
    <t>2022-12-31</t>
  </si>
  <si>
    <t>合计</t>
  </si>
  <si>
    <t>杭锦农商行审核（签字盖章）：</t>
  </si>
  <si>
    <t>乡村振兴局审核（签字盖章）：</t>
  </si>
  <si>
    <t>杭锦旗财政局审核（签字盖章）：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</si>
</sst>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yyyy\-\0m\-d"/>
    <numFmt numFmtId="179" formatCode="yyyy\-\0m\-\0d"/>
    <numFmt numFmtId="180" formatCode="yyyy\-m\-d"/>
    <numFmt numFmtId="181" formatCode="yyyy\-m\-\0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b/>
      <sz val="26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0"/>
  <sheetViews>
    <sheetView tabSelected="1" topLeftCell="N1" workbookViewId="0">
      <pane ySplit="5" topLeftCell="A73" activePane="bottomLeft" state="frozen"/>
      <selection/>
      <selection pane="bottomLeft" activeCell="N4" sqref="N4:N5"/>
    </sheetView>
  </sheetViews>
  <sheetFormatPr defaultColWidth="18.125" defaultRowHeight="13.5"/>
  <cols>
    <col min="1" max="1" width="5.5" style="4" customWidth="1"/>
    <col min="2" max="2" width="10.375" style="4" customWidth="1"/>
    <col min="3" max="3" width="26.625" style="4" customWidth="1"/>
    <col min="4" max="6" width="13.75" style="5" customWidth="1"/>
    <col min="7" max="7" width="12" style="4" customWidth="1"/>
    <col min="8" max="8" width="10.375" style="6" customWidth="1"/>
    <col min="9" max="9" width="12" style="6" customWidth="1"/>
    <col min="10" max="10" width="11.875" style="7" customWidth="1"/>
    <col min="11" max="11" width="6.25" style="8" customWidth="1"/>
    <col min="12" max="12" width="5.375" style="9" customWidth="1"/>
    <col min="13" max="13" width="23.125" style="10" customWidth="1"/>
    <col min="14" max="14" width="79.625" style="11" customWidth="1"/>
    <col min="15" max="15" width="13.625" style="10" customWidth="1"/>
    <col min="16" max="16" width="11.5" style="12" customWidth="1"/>
    <col min="17" max="17" width="6.375" style="12" customWidth="1"/>
    <col min="18" max="18" width="12.625" style="12" customWidth="1"/>
    <col min="19" max="19" width="7.75" style="12" customWidth="1"/>
    <col min="20" max="20" width="4.375" style="9" customWidth="1"/>
    <col min="21" max="21" width="14.25" style="10" customWidth="1"/>
    <col min="22" max="16384" width="18.125" style="4"/>
  </cols>
  <sheetData>
    <row r="1" s="1" customFormat="1" ht="21.95" customHeight="1" spans="1:25">
      <c r="A1" s="13" t="s">
        <v>0</v>
      </c>
      <c r="B1" s="13"/>
      <c r="C1" s="13"/>
      <c r="D1" s="14"/>
      <c r="E1" s="14"/>
      <c r="F1" s="14"/>
      <c r="G1" s="13"/>
      <c r="H1" s="13"/>
      <c r="I1" s="13"/>
      <c r="J1" s="25"/>
      <c r="K1" s="26"/>
      <c r="L1" s="25"/>
      <c r="M1" s="27"/>
      <c r="N1" s="28"/>
      <c r="O1" s="27"/>
      <c r="P1" s="29"/>
      <c r="Q1" s="29"/>
      <c r="R1" s="25"/>
      <c r="S1" s="29"/>
      <c r="T1" s="25"/>
      <c r="U1" s="25"/>
      <c r="V1" s="4"/>
      <c r="W1" s="4"/>
      <c r="X1" s="4"/>
      <c r="Y1" s="4"/>
    </row>
    <row r="2" s="1" customFormat="1" ht="33.75" spans="1:25">
      <c r="A2" s="15" t="s">
        <v>1</v>
      </c>
      <c r="B2" s="15"/>
      <c r="C2" s="15"/>
      <c r="D2" s="16"/>
      <c r="E2" s="16"/>
      <c r="F2" s="16"/>
      <c r="G2" s="15"/>
      <c r="H2" s="15"/>
      <c r="I2" s="15"/>
      <c r="J2" s="30"/>
      <c r="K2" s="31"/>
      <c r="L2" s="30"/>
      <c r="M2" s="32"/>
      <c r="N2" s="33"/>
      <c r="O2" s="32"/>
      <c r="P2" s="34"/>
      <c r="Q2" s="34"/>
      <c r="R2" s="30"/>
      <c r="S2" s="34"/>
      <c r="T2" s="30"/>
      <c r="U2" s="30"/>
      <c r="V2" s="4"/>
      <c r="W2" s="4"/>
      <c r="X2" s="4"/>
      <c r="Y2" s="4"/>
    </row>
    <row r="3" s="1" customFormat="1" ht="18" customHeight="1" spans="1:25">
      <c r="A3" s="17" t="s">
        <v>2</v>
      </c>
      <c r="B3" s="17"/>
      <c r="C3" s="17"/>
      <c r="D3" s="18"/>
      <c r="E3" s="18"/>
      <c r="F3" s="18"/>
      <c r="G3" s="17"/>
      <c r="H3" s="19"/>
      <c r="I3" s="19"/>
      <c r="J3" s="35"/>
      <c r="K3" s="36"/>
      <c r="L3" s="37"/>
      <c r="M3" s="38"/>
      <c r="N3" s="39"/>
      <c r="O3" s="38"/>
      <c r="P3" s="40"/>
      <c r="Q3" s="40"/>
      <c r="R3" s="40"/>
      <c r="S3" s="40"/>
      <c r="T3" s="37"/>
      <c r="U3" s="10"/>
      <c r="V3" s="4"/>
      <c r="W3" s="4"/>
      <c r="X3" s="4"/>
      <c r="Y3" s="4"/>
    </row>
    <row r="4" s="2" customFormat="1" ht="41.1" customHeight="1" spans="1:21">
      <c r="A4" s="20" t="s">
        <v>3</v>
      </c>
      <c r="B4" s="20" t="s">
        <v>4</v>
      </c>
      <c r="C4" s="20" t="s">
        <v>5</v>
      </c>
      <c r="D4" s="21" t="s">
        <v>6</v>
      </c>
      <c r="E4" s="21" t="s">
        <v>7</v>
      </c>
      <c r="F4" s="21" t="s">
        <v>8</v>
      </c>
      <c r="G4" s="20" t="s">
        <v>9</v>
      </c>
      <c r="H4" s="22" t="s">
        <v>10</v>
      </c>
      <c r="I4" s="22" t="s">
        <v>11</v>
      </c>
      <c r="J4" s="41" t="s">
        <v>12</v>
      </c>
      <c r="K4" s="42" t="s">
        <v>13</v>
      </c>
      <c r="L4" s="43" t="s">
        <v>14</v>
      </c>
      <c r="M4" s="43" t="s">
        <v>15</v>
      </c>
      <c r="N4" s="20" t="s">
        <v>16</v>
      </c>
      <c r="O4" s="43" t="s">
        <v>17</v>
      </c>
      <c r="P4" s="44" t="s">
        <v>18</v>
      </c>
      <c r="Q4" s="44" t="s">
        <v>19</v>
      </c>
      <c r="R4" s="44" t="s">
        <v>20</v>
      </c>
      <c r="S4" s="44" t="s">
        <v>21</v>
      </c>
      <c r="T4" s="43" t="s">
        <v>22</v>
      </c>
      <c r="U4" s="43" t="s">
        <v>23</v>
      </c>
    </row>
    <row r="5" s="2" customFormat="1" ht="24.95" customHeight="1" spans="1:21">
      <c r="A5" s="20"/>
      <c r="B5" s="20"/>
      <c r="C5" s="20"/>
      <c r="D5" s="21"/>
      <c r="E5" s="21"/>
      <c r="F5" s="21"/>
      <c r="G5" s="20"/>
      <c r="H5" s="22"/>
      <c r="I5" s="22"/>
      <c r="J5" s="41"/>
      <c r="K5" s="42"/>
      <c r="L5" s="43"/>
      <c r="M5" s="43"/>
      <c r="N5" s="20"/>
      <c r="O5" s="43"/>
      <c r="P5" s="44"/>
      <c r="Q5" s="44"/>
      <c r="R5" s="44"/>
      <c r="S5" s="44"/>
      <c r="T5" s="43"/>
      <c r="U5" s="43"/>
    </row>
    <row r="6" s="1" customFormat="1" ht="36" customHeight="1" spans="1:25">
      <c r="A6" s="20">
        <v>1</v>
      </c>
      <c r="B6" s="23" t="s">
        <v>24</v>
      </c>
      <c r="C6" s="23" t="s">
        <v>25</v>
      </c>
      <c r="D6" s="21">
        <v>600000</v>
      </c>
      <c r="E6" s="21">
        <v>600000</v>
      </c>
      <c r="F6" s="21">
        <v>320000</v>
      </c>
      <c r="G6" s="20" t="s">
        <v>26</v>
      </c>
      <c r="H6" s="24" t="s">
        <v>27</v>
      </c>
      <c r="I6" s="24" t="s">
        <v>28</v>
      </c>
      <c r="J6" s="45">
        <v>44783</v>
      </c>
      <c r="K6" s="42">
        <f t="shared" ref="K6:K69" si="0">I6-H6</f>
        <v>361</v>
      </c>
      <c r="L6" s="46">
        <v>4.65</v>
      </c>
      <c r="M6" s="43" t="s">
        <v>29</v>
      </c>
      <c r="N6" s="20" t="s">
        <v>30</v>
      </c>
      <c r="O6" s="43" t="s">
        <v>31</v>
      </c>
      <c r="P6" s="44">
        <f t="shared" ref="P6:P69" si="1">(F6*L6/100/360)*K6</f>
        <v>14921.3333333333</v>
      </c>
      <c r="Q6" s="44">
        <v>3</v>
      </c>
      <c r="R6" s="44">
        <f t="shared" ref="R6:R69" si="2">F6*Q6/100/360*K6</f>
        <v>9626.66666666667</v>
      </c>
      <c r="S6" s="44">
        <f t="shared" ref="S6:S69" si="3">Q6/L6</f>
        <v>0.645161290322581</v>
      </c>
      <c r="T6" s="43" t="s">
        <v>32</v>
      </c>
      <c r="U6" s="43" t="s">
        <v>33</v>
      </c>
      <c r="V6" s="4"/>
      <c r="W6" s="4"/>
      <c r="X6" s="4"/>
      <c r="Y6" s="4"/>
    </row>
    <row r="7" s="1" customFormat="1" ht="36" customHeight="1" spans="1:25">
      <c r="A7" s="20">
        <v>2</v>
      </c>
      <c r="B7" s="23" t="s">
        <v>24</v>
      </c>
      <c r="C7" s="23" t="s">
        <v>25</v>
      </c>
      <c r="D7" s="21">
        <v>600000</v>
      </c>
      <c r="E7" s="21">
        <v>600000</v>
      </c>
      <c r="F7" s="21">
        <v>280000</v>
      </c>
      <c r="G7" s="20" t="s">
        <v>26</v>
      </c>
      <c r="H7" s="24" t="s">
        <v>34</v>
      </c>
      <c r="I7" s="24" t="s">
        <v>35</v>
      </c>
      <c r="J7" s="45">
        <v>45149</v>
      </c>
      <c r="K7" s="42">
        <f t="shared" si="0"/>
        <v>361</v>
      </c>
      <c r="L7" s="46">
        <v>4.65</v>
      </c>
      <c r="M7" s="43" t="s">
        <v>29</v>
      </c>
      <c r="N7" s="20" t="s">
        <v>30</v>
      </c>
      <c r="O7" s="43" t="s">
        <v>31</v>
      </c>
      <c r="P7" s="44">
        <f t="shared" si="1"/>
        <v>13056.1666666667</v>
      </c>
      <c r="Q7" s="44">
        <v>3</v>
      </c>
      <c r="R7" s="44">
        <f t="shared" si="2"/>
        <v>8423.33333333333</v>
      </c>
      <c r="S7" s="44">
        <f t="shared" si="3"/>
        <v>0.645161290322581</v>
      </c>
      <c r="T7" s="43" t="s">
        <v>32</v>
      </c>
      <c r="U7" s="43" t="s">
        <v>33</v>
      </c>
      <c r="V7" s="4"/>
      <c r="W7" s="4"/>
      <c r="X7" s="4"/>
      <c r="Y7" s="4"/>
    </row>
    <row r="8" s="1" customFormat="1" ht="36" customHeight="1" spans="1:25">
      <c r="A8" s="20">
        <v>3</v>
      </c>
      <c r="B8" s="23" t="s">
        <v>36</v>
      </c>
      <c r="C8" s="23" t="s">
        <v>37</v>
      </c>
      <c r="D8" s="21">
        <v>1000000</v>
      </c>
      <c r="E8" s="21">
        <v>300000</v>
      </c>
      <c r="F8" s="21">
        <v>300000</v>
      </c>
      <c r="G8" s="20" t="s">
        <v>38</v>
      </c>
      <c r="H8" s="24" t="s">
        <v>39</v>
      </c>
      <c r="I8" s="24" t="s">
        <v>40</v>
      </c>
      <c r="J8" s="45">
        <v>45498</v>
      </c>
      <c r="K8" s="42">
        <f t="shared" si="0"/>
        <v>365</v>
      </c>
      <c r="L8" s="46">
        <v>4.65</v>
      </c>
      <c r="M8" s="43" t="s">
        <v>41</v>
      </c>
      <c r="N8" s="20" t="s">
        <v>30</v>
      </c>
      <c r="O8" s="43" t="s">
        <v>42</v>
      </c>
      <c r="P8" s="44">
        <f t="shared" si="1"/>
        <v>14143.75</v>
      </c>
      <c r="Q8" s="44">
        <v>3</v>
      </c>
      <c r="R8" s="44">
        <f t="shared" si="2"/>
        <v>9125</v>
      </c>
      <c r="S8" s="44">
        <f t="shared" si="3"/>
        <v>0.645161290322581</v>
      </c>
      <c r="T8" s="43" t="s">
        <v>32</v>
      </c>
      <c r="U8" s="43" t="s">
        <v>33</v>
      </c>
      <c r="V8" s="4"/>
      <c r="W8" s="4"/>
      <c r="X8" s="4"/>
      <c r="Y8" s="4"/>
    </row>
    <row r="9" s="1" customFormat="1" ht="36" customHeight="1" spans="1:25">
      <c r="A9" s="20">
        <v>4</v>
      </c>
      <c r="B9" s="23" t="s">
        <v>36</v>
      </c>
      <c r="C9" s="23" t="s">
        <v>37</v>
      </c>
      <c r="D9" s="21">
        <v>1000000</v>
      </c>
      <c r="E9" s="21">
        <v>600000</v>
      </c>
      <c r="F9" s="21">
        <v>600000</v>
      </c>
      <c r="G9" s="20" t="s">
        <v>38</v>
      </c>
      <c r="H9" s="24" t="s">
        <v>39</v>
      </c>
      <c r="I9" s="24" t="s">
        <v>40</v>
      </c>
      <c r="J9" s="45">
        <v>45498</v>
      </c>
      <c r="K9" s="42">
        <f t="shared" si="0"/>
        <v>365</v>
      </c>
      <c r="L9" s="46">
        <v>4.65</v>
      </c>
      <c r="M9" s="43" t="s">
        <v>41</v>
      </c>
      <c r="N9" s="20" t="s">
        <v>30</v>
      </c>
      <c r="O9" s="43" t="s">
        <v>42</v>
      </c>
      <c r="P9" s="44">
        <f t="shared" si="1"/>
        <v>28287.5</v>
      </c>
      <c r="Q9" s="44">
        <v>3</v>
      </c>
      <c r="R9" s="44">
        <f t="shared" si="2"/>
        <v>18250</v>
      </c>
      <c r="S9" s="44">
        <f t="shared" si="3"/>
        <v>0.645161290322581</v>
      </c>
      <c r="T9" s="43" t="s">
        <v>32</v>
      </c>
      <c r="U9" s="43" t="s">
        <v>33</v>
      </c>
      <c r="V9" s="4"/>
      <c r="W9" s="4"/>
      <c r="X9" s="4"/>
      <c r="Y9" s="4"/>
    </row>
    <row r="10" s="1" customFormat="1" ht="36" customHeight="1" spans="1:25">
      <c r="A10" s="20">
        <v>5</v>
      </c>
      <c r="B10" s="23" t="s">
        <v>36</v>
      </c>
      <c r="C10" s="23" t="s">
        <v>43</v>
      </c>
      <c r="D10" s="21">
        <v>800000</v>
      </c>
      <c r="E10" s="21">
        <v>200000</v>
      </c>
      <c r="F10" s="21">
        <v>200000</v>
      </c>
      <c r="G10" s="20" t="s">
        <v>44</v>
      </c>
      <c r="H10" s="24" t="s">
        <v>39</v>
      </c>
      <c r="I10" s="24" t="s">
        <v>40</v>
      </c>
      <c r="J10" s="45">
        <v>45494</v>
      </c>
      <c r="K10" s="42">
        <f t="shared" si="0"/>
        <v>365</v>
      </c>
      <c r="L10" s="46">
        <v>4.65</v>
      </c>
      <c r="M10" s="43" t="s">
        <v>41</v>
      </c>
      <c r="N10" s="20" t="s">
        <v>30</v>
      </c>
      <c r="O10" s="43" t="s">
        <v>45</v>
      </c>
      <c r="P10" s="44">
        <f t="shared" si="1"/>
        <v>9429.16666666667</v>
      </c>
      <c r="Q10" s="44">
        <v>3</v>
      </c>
      <c r="R10" s="44">
        <f t="shared" si="2"/>
        <v>6083.33333333333</v>
      </c>
      <c r="S10" s="44">
        <f t="shared" si="3"/>
        <v>0.645161290322581</v>
      </c>
      <c r="T10" s="43" t="s">
        <v>32</v>
      </c>
      <c r="U10" s="43" t="s">
        <v>33</v>
      </c>
      <c r="V10" s="4"/>
      <c r="W10" s="4"/>
      <c r="X10" s="4"/>
      <c r="Y10" s="4"/>
    </row>
    <row r="11" s="1" customFormat="1" ht="36" customHeight="1" spans="1:25">
      <c r="A11" s="20">
        <v>6</v>
      </c>
      <c r="B11" s="23" t="s">
        <v>36</v>
      </c>
      <c r="C11" s="23" t="s">
        <v>43</v>
      </c>
      <c r="D11" s="21">
        <v>800000</v>
      </c>
      <c r="E11" s="21">
        <v>400000</v>
      </c>
      <c r="F11" s="21">
        <v>400000</v>
      </c>
      <c r="G11" s="20" t="s">
        <v>44</v>
      </c>
      <c r="H11" s="24" t="s">
        <v>39</v>
      </c>
      <c r="I11" s="24" t="s">
        <v>40</v>
      </c>
      <c r="J11" s="45">
        <v>45494</v>
      </c>
      <c r="K11" s="42">
        <f t="shared" si="0"/>
        <v>365</v>
      </c>
      <c r="L11" s="46">
        <v>4.65</v>
      </c>
      <c r="M11" s="43" t="s">
        <v>41</v>
      </c>
      <c r="N11" s="20" t="s">
        <v>30</v>
      </c>
      <c r="O11" s="43" t="s">
        <v>45</v>
      </c>
      <c r="P11" s="44">
        <f t="shared" si="1"/>
        <v>18858.3333333333</v>
      </c>
      <c r="Q11" s="44">
        <v>3</v>
      </c>
      <c r="R11" s="44">
        <f t="shared" si="2"/>
        <v>12166.6666666667</v>
      </c>
      <c r="S11" s="44">
        <f t="shared" si="3"/>
        <v>0.645161290322581</v>
      </c>
      <c r="T11" s="43" t="s">
        <v>32</v>
      </c>
      <c r="U11" s="43" t="s">
        <v>33</v>
      </c>
      <c r="V11" s="4"/>
      <c r="W11" s="4"/>
      <c r="X11" s="4"/>
      <c r="Y11" s="4"/>
    </row>
    <row r="12" s="1" customFormat="1" ht="36" customHeight="1" spans="1:25">
      <c r="A12" s="20">
        <v>7</v>
      </c>
      <c r="B12" s="23" t="s">
        <v>46</v>
      </c>
      <c r="C12" s="23" t="s">
        <v>47</v>
      </c>
      <c r="D12" s="21">
        <v>1000000</v>
      </c>
      <c r="E12" s="21">
        <v>1000000</v>
      </c>
      <c r="F12" s="21">
        <v>1000000</v>
      </c>
      <c r="G12" s="20" t="s">
        <v>48</v>
      </c>
      <c r="H12" s="24" t="s">
        <v>49</v>
      </c>
      <c r="I12" s="24" t="s">
        <v>50</v>
      </c>
      <c r="J12" s="45">
        <v>45521</v>
      </c>
      <c r="K12" s="42">
        <f t="shared" si="0"/>
        <v>365</v>
      </c>
      <c r="L12" s="46">
        <v>4.65</v>
      </c>
      <c r="M12" s="43" t="s">
        <v>51</v>
      </c>
      <c r="N12" s="20" t="s">
        <v>30</v>
      </c>
      <c r="O12" s="43" t="s">
        <v>52</v>
      </c>
      <c r="P12" s="44">
        <f t="shared" si="1"/>
        <v>47145.8333333333</v>
      </c>
      <c r="Q12" s="44">
        <v>3</v>
      </c>
      <c r="R12" s="44">
        <f t="shared" si="2"/>
        <v>30416.6666666667</v>
      </c>
      <c r="S12" s="44">
        <f t="shared" si="3"/>
        <v>0.645161290322581</v>
      </c>
      <c r="T12" s="43" t="s">
        <v>32</v>
      </c>
      <c r="U12" s="43" t="s">
        <v>33</v>
      </c>
      <c r="V12" s="4"/>
      <c r="W12" s="4"/>
      <c r="X12" s="4"/>
      <c r="Y12" s="4"/>
    </row>
    <row r="13" s="1" customFormat="1" ht="36" customHeight="1" spans="1:25">
      <c r="A13" s="20">
        <v>8</v>
      </c>
      <c r="B13" s="23" t="s">
        <v>46</v>
      </c>
      <c r="C13" s="23" t="s">
        <v>53</v>
      </c>
      <c r="D13" s="21">
        <v>1000000</v>
      </c>
      <c r="E13" s="21">
        <v>600000</v>
      </c>
      <c r="F13" s="21">
        <v>600000</v>
      </c>
      <c r="G13" s="20" t="s">
        <v>48</v>
      </c>
      <c r="H13" s="24" t="s">
        <v>49</v>
      </c>
      <c r="I13" s="24" t="s">
        <v>50</v>
      </c>
      <c r="J13" s="45">
        <v>45521</v>
      </c>
      <c r="K13" s="42">
        <f t="shared" si="0"/>
        <v>365</v>
      </c>
      <c r="L13" s="46">
        <v>4.65</v>
      </c>
      <c r="M13" s="43" t="s">
        <v>51</v>
      </c>
      <c r="N13" s="20" t="s">
        <v>30</v>
      </c>
      <c r="O13" s="43" t="s">
        <v>54</v>
      </c>
      <c r="P13" s="44">
        <f t="shared" si="1"/>
        <v>28287.5</v>
      </c>
      <c r="Q13" s="44">
        <v>3</v>
      </c>
      <c r="R13" s="44">
        <f t="shared" si="2"/>
        <v>18250</v>
      </c>
      <c r="S13" s="44">
        <f t="shared" si="3"/>
        <v>0.645161290322581</v>
      </c>
      <c r="T13" s="43" t="s">
        <v>32</v>
      </c>
      <c r="U13" s="43" t="s">
        <v>33</v>
      </c>
      <c r="V13" s="4"/>
      <c r="W13" s="4"/>
      <c r="X13" s="4"/>
      <c r="Y13" s="4"/>
    </row>
    <row r="14" s="1" customFormat="1" ht="36" customHeight="1" spans="1:25">
      <c r="A14" s="20">
        <v>9</v>
      </c>
      <c r="B14" s="23" t="s">
        <v>46</v>
      </c>
      <c r="C14" s="23" t="s">
        <v>55</v>
      </c>
      <c r="D14" s="21">
        <v>1000000</v>
      </c>
      <c r="E14" s="21">
        <v>1000000</v>
      </c>
      <c r="F14" s="21">
        <v>1000000</v>
      </c>
      <c r="G14" s="20" t="s">
        <v>48</v>
      </c>
      <c r="H14" s="24" t="s">
        <v>49</v>
      </c>
      <c r="I14" s="24" t="s">
        <v>50</v>
      </c>
      <c r="J14" s="45">
        <v>45521</v>
      </c>
      <c r="K14" s="42">
        <f t="shared" si="0"/>
        <v>365</v>
      </c>
      <c r="L14" s="46">
        <v>4.65</v>
      </c>
      <c r="M14" s="43" t="s">
        <v>51</v>
      </c>
      <c r="N14" s="20" t="s">
        <v>30</v>
      </c>
      <c r="O14" s="43" t="s">
        <v>56</v>
      </c>
      <c r="P14" s="44">
        <f t="shared" si="1"/>
        <v>47145.8333333333</v>
      </c>
      <c r="Q14" s="44">
        <v>3</v>
      </c>
      <c r="R14" s="44">
        <f t="shared" si="2"/>
        <v>30416.6666666667</v>
      </c>
      <c r="S14" s="44">
        <f t="shared" si="3"/>
        <v>0.645161290322581</v>
      </c>
      <c r="T14" s="43" t="s">
        <v>32</v>
      </c>
      <c r="U14" s="43" t="s">
        <v>33</v>
      </c>
      <c r="V14" s="4"/>
      <c r="W14" s="4"/>
      <c r="X14" s="4"/>
      <c r="Y14" s="4"/>
    </row>
    <row r="15" s="1" customFormat="1" ht="36" customHeight="1" spans="1:25">
      <c r="A15" s="20">
        <v>10</v>
      </c>
      <c r="B15" s="23" t="s">
        <v>46</v>
      </c>
      <c r="C15" s="23" t="s">
        <v>57</v>
      </c>
      <c r="D15" s="21">
        <v>1000000</v>
      </c>
      <c r="E15" s="21">
        <v>1000000</v>
      </c>
      <c r="F15" s="21">
        <v>1000000</v>
      </c>
      <c r="G15" s="20" t="s">
        <v>48</v>
      </c>
      <c r="H15" s="24" t="s">
        <v>49</v>
      </c>
      <c r="I15" s="24" t="s">
        <v>50</v>
      </c>
      <c r="J15" s="45">
        <v>45521</v>
      </c>
      <c r="K15" s="42">
        <f t="shared" si="0"/>
        <v>365</v>
      </c>
      <c r="L15" s="46">
        <v>4.65</v>
      </c>
      <c r="M15" s="43" t="s">
        <v>51</v>
      </c>
      <c r="N15" s="20" t="s">
        <v>30</v>
      </c>
      <c r="O15" s="43" t="s">
        <v>58</v>
      </c>
      <c r="P15" s="44">
        <f t="shared" si="1"/>
        <v>47145.8333333333</v>
      </c>
      <c r="Q15" s="44">
        <v>3</v>
      </c>
      <c r="R15" s="44">
        <f t="shared" si="2"/>
        <v>30416.6666666667</v>
      </c>
      <c r="S15" s="44">
        <f t="shared" si="3"/>
        <v>0.645161290322581</v>
      </c>
      <c r="T15" s="43" t="s">
        <v>32</v>
      </c>
      <c r="U15" s="43" t="s">
        <v>33</v>
      </c>
      <c r="V15" s="4"/>
      <c r="W15" s="4"/>
      <c r="X15" s="4"/>
      <c r="Y15" s="4"/>
    </row>
    <row r="16" s="1" customFormat="1" ht="36" customHeight="1" spans="1:25">
      <c r="A16" s="20">
        <v>11</v>
      </c>
      <c r="B16" s="23" t="s">
        <v>46</v>
      </c>
      <c r="C16" s="23" t="s">
        <v>59</v>
      </c>
      <c r="D16" s="21">
        <v>1000000</v>
      </c>
      <c r="E16" s="21">
        <v>500000</v>
      </c>
      <c r="F16" s="21">
        <v>500000</v>
      </c>
      <c r="G16" s="20" t="s">
        <v>48</v>
      </c>
      <c r="H16" s="24" t="s">
        <v>49</v>
      </c>
      <c r="I16" s="24" t="s">
        <v>50</v>
      </c>
      <c r="J16" s="45">
        <v>45521</v>
      </c>
      <c r="K16" s="42">
        <f t="shared" si="0"/>
        <v>365</v>
      </c>
      <c r="L16" s="46">
        <v>4.65</v>
      </c>
      <c r="M16" s="43" t="s">
        <v>51</v>
      </c>
      <c r="N16" s="20" t="s">
        <v>30</v>
      </c>
      <c r="O16" s="43" t="s">
        <v>60</v>
      </c>
      <c r="P16" s="44">
        <f t="shared" si="1"/>
        <v>23572.9166666667</v>
      </c>
      <c r="Q16" s="44">
        <v>3</v>
      </c>
      <c r="R16" s="44">
        <f t="shared" si="2"/>
        <v>15208.3333333333</v>
      </c>
      <c r="S16" s="44">
        <f t="shared" si="3"/>
        <v>0.645161290322581</v>
      </c>
      <c r="T16" s="43" t="s">
        <v>32</v>
      </c>
      <c r="U16" s="43" t="s">
        <v>33</v>
      </c>
      <c r="V16" s="4"/>
      <c r="W16" s="4"/>
      <c r="X16" s="4"/>
      <c r="Y16" s="4"/>
    </row>
    <row r="17" s="1" customFormat="1" ht="36" customHeight="1" spans="1:25">
      <c r="A17" s="20">
        <v>12</v>
      </c>
      <c r="B17" s="23" t="s">
        <v>46</v>
      </c>
      <c r="C17" s="23" t="s">
        <v>61</v>
      </c>
      <c r="D17" s="21">
        <v>1000000</v>
      </c>
      <c r="E17" s="21">
        <v>800000</v>
      </c>
      <c r="F17" s="21">
        <v>800000</v>
      </c>
      <c r="G17" s="20" t="s">
        <v>48</v>
      </c>
      <c r="H17" s="24" t="s">
        <v>49</v>
      </c>
      <c r="I17" s="24" t="s">
        <v>50</v>
      </c>
      <c r="J17" s="45">
        <v>45521</v>
      </c>
      <c r="K17" s="42">
        <f t="shared" si="0"/>
        <v>365</v>
      </c>
      <c r="L17" s="46">
        <v>4.65</v>
      </c>
      <c r="M17" s="43" t="s">
        <v>51</v>
      </c>
      <c r="N17" s="20" t="s">
        <v>30</v>
      </c>
      <c r="O17" s="43" t="s">
        <v>62</v>
      </c>
      <c r="P17" s="44">
        <f t="shared" si="1"/>
        <v>37716.6666666667</v>
      </c>
      <c r="Q17" s="44">
        <v>3</v>
      </c>
      <c r="R17" s="44">
        <f t="shared" si="2"/>
        <v>24333.3333333333</v>
      </c>
      <c r="S17" s="44">
        <f t="shared" si="3"/>
        <v>0.645161290322581</v>
      </c>
      <c r="T17" s="43" t="s">
        <v>32</v>
      </c>
      <c r="U17" s="43" t="s">
        <v>33</v>
      </c>
      <c r="V17" s="4"/>
      <c r="W17" s="4"/>
      <c r="X17" s="4"/>
      <c r="Y17" s="4"/>
    </row>
    <row r="18" s="1" customFormat="1" ht="36" customHeight="1" spans="1:25">
      <c r="A18" s="20">
        <v>13</v>
      </c>
      <c r="B18" s="23" t="s">
        <v>46</v>
      </c>
      <c r="C18" s="23" t="s">
        <v>63</v>
      </c>
      <c r="D18" s="21">
        <v>1000000</v>
      </c>
      <c r="E18" s="21">
        <v>800000</v>
      </c>
      <c r="F18" s="21">
        <v>800000</v>
      </c>
      <c r="G18" s="20" t="s">
        <v>64</v>
      </c>
      <c r="H18" s="24" t="s">
        <v>65</v>
      </c>
      <c r="I18" s="24" t="s">
        <v>66</v>
      </c>
      <c r="J18" s="45">
        <v>45521</v>
      </c>
      <c r="K18" s="42">
        <f t="shared" si="0"/>
        <v>360</v>
      </c>
      <c r="L18" s="46">
        <v>4.65</v>
      </c>
      <c r="M18" s="43" t="s">
        <v>51</v>
      </c>
      <c r="N18" s="20" t="s">
        <v>30</v>
      </c>
      <c r="O18" s="43" t="s">
        <v>67</v>
      </c>
      <c r="P18" s="44">
        <f t="shared" si="1"/>
        <v>37200</v>
      </c>
      <c r="Q18" s="44">
        <v>3</v>
      </c>
      <c r="R18" s="44">
        <f t="shared" si="2"/>
        <v>24000</v>
      </c>
      <c r="S18" s="44">
        <f t="shared" si="3"/>
        <v>0.645161290322581</v>
      </c>
      <c r="T18" s="43" t="s">
        <v>32</v>
      </c>
      <c r="U18" s="43" t="s">
        <v>33</v>
      </c>
      <c r="V18" s="4"/>
      <c r="W18" s="4"/>
      <c r="X18" s="4"/>
      <c r="Y18" s="4"/>
    </row>
    <row r="19" s="1" customFormat="1" ht="36" customHeight="1" spans="1:25">
      <c r="A19" s="20">
        <v>14</v>
      </c>
      <c r="B19" s="23" t="s">
        <v>46</v>
      </c>
      <c r="C19" s="23" t="s">
        <v>68</v>
      </c>
      <c r="D19" s="21">
        <v>1000000</v>
      </c>
      <c r="E19" s="21">
        <v>1000000</v>
      </c>
      <c r="F19" s="21">
        <v>1000000</v>
      </c>
      <c r="G19" s="20" t="s">
        <v>69</v>
      </c>
      <c r="H19" s="24" t="s">
        <v>65</v>
      </c>
      <c r="I19" s="24" t="s">
        <v>40</v>
      </c>
      <c r="J19" s="45">
        <v>45521</v>
      </c>
      <c r="K19" s="42">
        <f t="shared" si="0"/>
        <v>362</v>
      </c>
      <c r="L19" s="46">
        <v>4.65</v>
      </c>
      <c r="M19" s="43" t="s">
        <v>51</v>
      </c>
      <c r="N19" s="20" t="s">
        <v>70</v>
      </c>
      <c r="O19" s="43" t="s">
        <v>71</v>
      </c>
      <c r="P19" s="44">
        <f t="shared" si="1"/>
        <v>46758.3333333333</v>
      </c>
      <c r="Q19" s="44">
        <v>3</v>
      </c>
      <c r="R19" s="44">
        <f t="shared" si="2"/>
        <v>30166.6666666667</v>
      </c>
      <c r="S19" s="44">
        <f t="shared" si="3"/>
        <v>0.645161290322581</v>
      </c>
      <c r="T19" s="43" t="s">
        <v>32</v>
      </c>
      <c r="U19" s="43" t="s">
        <v>33</v>
      </c>
      <c r="V19" s="4"/>
      <c r="W19" s="4"/>
      <c r="X19" s="4"/>
      <c r="Y19" s="4"/>
    </row>
    <row r="20" s="1" customFormat="1" ht="36" customHeight="1" spans="1:25">
      <c r="A20" s="20">
        <v>15</v>
      </c>
      <c r="B20" s="23" t="s">
        <v>46</v>
      </c>
      <c r="C20" s="23" t="s">
        <v>72</v>
      </c>
      <c r="D20" s="21">
        <v>1000000</v>
      </c>
      <c r="E20" s="21">
        <v>500000</v>
      </c>
      <c r="F20" s="21">
        <v>500000</v>
      </c>
      <c r="G20" s="20" t="s">
        <v>69</v>
      </c>
      <c r="H20" s="24" t="s">
        <v>65</v>
      </c>
      <c r="I20" s="24" t="s">
        <v>73</v>
      </c>
      <c r="J20" s="45">
        <v>45521</v>
      </c>
      <c r="K20" s="42">
        <f t="shared" si="0"/>
        <v>357</v>
      </c>
      <c r="L20" s="46">
        <v>4.65</v>
      </c>
      <c r="M20" s="43" t="s">
        <v>51</v>
      </c>
      <c r="N20" s="20" t="s">
        <v>74</v>
      </c>
      <c r="O20" s="43" t="s">
        <v>75</v>
      </c>
      <c r="P20" s="44">
        <f t="shared" si="1"/>
        <v>23056.25</v>
      </c>
      <c r="Q20" s="44">
        <v>3</v>
      </c>
      <c r="R20" s="44">
        <f t="shared" si="2"/>
        <v>14875</v>
      </c>
      <c r="S20" s="44">
        <f t="shared" si="3"/>
        <v>0.645161290322581</v>
      </c>
      <c r="T20" s="43" t="s">
        <v>32</v>
      </c>
      <c r="U20" s="43" t="s">
        <v>33</v>
      </c>
      <c r="V20" s="4"/>
      <c r="W20" s="4"/>
      <c r="X20" s="4"/>
      <c r="Y20" s="4"/>
    </row>
    <row r="21" s="1" customFormat="1" ht="36" customHeight="1" spans="1:25">
      <c r="A21" s="20">
        <v>16</v>
      </c>
      <c r="B21" s="23" t="s">
        <v>46</v>
      </c>
      <c r="C21" s="23" t="s">
        <v>76</v>
      </c>
      <c r="D21" s="21">
        <v>800000</v>
      </c>
      <c r="E21" s="21">
        <v>600000</v>
      </c>
      <c r="F21" s="21">
        <v>600000</v>
      </c>
      <c r="G21" s="20" t="s">
        <v>77</v>
      </c>
      <c r="H21" s="24" t="s">
        <v>65</v>
      </c>
      <c r="I21" s="24" t="s">
        <v>78</v>
      </c>
      <c r="J21" s="45">
        <v>45521</v>
      </c>
      <c r="K21" s="42">
        <f t="shared" si="0"/>
        <v>359</v>
      </c>
      <c r="L21" s="46">
        <v>4.65</v>
      </c>
      <c r="M21" s="43" t="s">
        <v>51</v>
      </c>
      <c r="N21" s="20" t="s">
        <v>79</v>
      </c>
      <c r="O21" s="43" t="s">
        <v>80</v>
      </c>
      <c r="P21" s="44">
        <f t="shared" si="1"/>
        <v>27822.5</v>
      </c>
      <c r="Q21" s="44">
        <v>3</v>
      </c>
      <c r="R21" s="44">
        <f t="shared" si="2"/>
        <v>17950</v>
      </c>
      <c r="S21" s="44">
        <f t="shared" si="3"/>
        <v>0.645161290322581</v>
      </c>
      <c r="T21" s="43" t="s">
        <v>32</v>
      </c>
      <c r="U21" s="43" t="s">
        <v>33</v>
      </c>
      <c r="V21" s="4"/>
      <c r="W21" s="4"/>
      <c r="X21" s="4"/>
      <c r="Y21" s="4"/>
    </row>
    <row r="22" s="1" customFormat="1" ht="36" customHeight="1" spans="1:25">
      <c r="A22" s="20">
        <v>17</v>
      </c>
      <c r="B22" s="23" t="s">
        <v>46</v>
      </c>
      <c r="C22" s="23" t="s">
        <v>81</v>
      </c>
      <c r="D22" s="21">
        <v>1000000</v>
      </c>
      <c r="E22" s="21">
        <v>800000</v>
      </c>
      <c r="F22" s="21">
        <v>800000</v>
      </c>
      <c r="G22" s="20" t="s">
        <v>69</v>
      </c>
      <c r="H22" s="24" t="s">
        <v>65</v>
      </c>
      <c r="I22" s="24" t="s">
        <v>82</v>
      </c>
      <c r="J22" s="45">
        <v>45521</v>
      </c>
      <c r="K22" s="42">
        <f t="shared" si="0"/>
        <v>361</v>
      </c>
      <c r="L22" s="46">
        <v>4.65</v>
      </c>
      <c r="M22" s="43" t="s">
        <v>51</v>
      </c>
      <c r="N22" s="20" t="s">
        <v>30</v>
      </c>
      <c r="O22" s="43" t="s">
        <v>83</v>
      </c>
      <c r="P22" s="44">
        <f t="shared" si="1"/>
        <v>37303.3333333333</v>
      </c>
      <c r="Q22" s="44">
        <v>3</v>
      </c>
      <c r="R22" s="44">
        <f t="shared" si="2"/>
        <v>24066.6666666667</v>
      </c>
      <c r="S22" s="44">
        <f t="shared" si="3"/>
        <v>0.645161290322581</v>
      </c>
      <c r="T22" s="43" t="s">
        <v>32</v>
      </c>
      <c r="U22" s="43" t="s">
        <v>33</v>
      </c>
      <c r="V22" s="4"/>
      <c r="W22" s="4"/>
      <c r="X22" s="4"/>
      <c r="Y22" s="4"/>
    </row>
    <row r="23" s="1" customFormat="1" ht="36" customHeight="1" spans="1:25">
      <c r="A23" s="20">
        <v>18</v>
      </c>
      <c r="B23" s="23" t="s">
        <v>24</v>
      </c>
      <c r="C23" s="23" t="s">
        <v>84</v>
      </c>
      <c r="D23" s="21">
        <v>500000</v>
      </c>
      <c r="E23" s="21">
        <v>500000</v>
      </c>
      <c r="F23" s="21">
        <v>500000</v>
      </c>
      <c r="G23" s="20" t="s">
        <v>44</v>
      </c>
      <c r="H23" s="24" t="s">
        <v>85</v>
      </c>
      <c r="I23" s="24" t="s">
        <v>86</v>
      </c>
      <c r="J23" s="45">
        <v>45530</v>
      </c>
      <c r="K23" s="42">
        <f t="shared" si="0"/>
        <v>365</v>
      </c>
      <c r="L23" s="46">
        <v>4.65</v>
      </c>
      <c r="M23" s="43" t="s">
        <v>87</v>
      </c>
      <c r="N23" s="20" t="s">
        <v>30</v>
      </c>
      <c r="O23" s="43" t="s">
        <v>88</v>
      </c>
      <c r="P23" s="44">
        <f t="shared" si="1"/>
        <v>23572.9166666667</v>
      </c>
      <c r="Q23" s="44">
        <v>3</v>
      </c>
      <c r="R23" s="44">
        <f t="shared" si="2"/>
        <v>15208.3333333333</v>
      </c>
      <c r="S23" s="44">
        <f t="shared" si="3"/>
        <v>0.645161290322581</v>
      </c>
      <c r="T23" s="43" t="s">
        <v>32</v>
      </c>
      <c r="U23" s="43" t="s">
        <v>33</v>
      </c>
      <c r="V23" s="4"/>
      <c r="W23" s="4"/>
      <c r="X23" s="4"/>
      <c r="Y23" s="4"/>
    </row>
    <row r="24" s="1" customFormat="1" ht="36" customHeight="1" spans="1:25">
      <c r="A24" s="20">
        <v>19</v>
      </c>
      <c r="B24" s="23" t="s">
        <v>24</v>
      </c>
      <c r="C24" s="23" t="s">
        <v>89</v>
      </c>
      <c r="D24" s="21">
        <v>400000</v>
      </c>
      <c r="E24" s="21">
        <v>400000</v>
      </c>
      <c r="F24" s="21">
        <v>400000</v>
      </c>
      <c r="G24" s="20" t="s">
        <v>38</v>
      </c>
      <c r="H24" s="24" t="s">
        <v>85</v>
      </c>
      <c r="I24" s="24" t="s">
        <v>90</v>
      </c>
      <c r="J24" s="45">
        <v>45530</v>
      </c>
      <c r="K24" s="42">
        <f t="shared" si="0"/>
        <v>118</v>
      </c>
      <c r="L24" s="46">
        <v>4.65</v>
      </c>
      <c r="M24" s="43" t="s">
        <v>87</v>
      </c>
      <c r="N24" s="20" t="s">
        <v>91</v>
      </c>
      <c r="O24" s="43" t="s">
        <v>92</v>
      </c>
      <c r="P24" s="44">
        <f t="shared" si="1"/>
        <v>6096.66666666667</v>
      </c>
      <c r="Q24" s="44">
        <v>3</v>
      </c>
      <c r="R24" s="44">
        <f t="shared" si="2"/>
        <v>3933.33333333333</v>
      </c>
      <c r="S24" s="44">
        <f t="shared" si="3"/>
        <v>0.645161290322581</v>
      </c>
      <c r="T24" s="43" t="s">
        <v>32</v>
      </c>
      <c r="U24" s="43" t="s">
        <v>33</v>
      </c>
      <c r="V24" s="4"/>
      <c r="W24" s="4"/>
      <c r="X24" s="4"/>
      <c r="Y24" s="4"/>
    </row>
    <row r="25" s="1" customFormat="1" ht="36" customHeight="1" spans="1:25">
      <c r="A25" s="20">
        <v>20</v>
      </c>
      <c r="B25" s="23" t="s">
        <v>24</v>
      </c>
      <c r="C25" s="23" t="s">
        <v>89</v>
      </c>
      <c r="D25" s="21">
        <v>400000</v>
      </c>
      <c r="E25" s="21">
        <v>380000</v>
      </c>
      <c r="F25" s="21">
        <v>380000</v>
      </c>
      <c r="G25" s="20" t="s">
        <v>38</v>
      </c>
      <c r="H25" s="24" t="s">
        <v>90</v>
      </c>
      <c r="I25" s="24" t="s">
        <v>86</v>
      </c>
      <c r="J25" s="45">
        <v>45530</v>
      </c>
      <c r="K25" s="42">
        <f t="shared" si="0"/>
        <v>247</v>
      </c>
      <c r="L25" s="46">
        <v>4.65</v>
      </c>
      <c r="M25" s="43" t="s">
        <v>87</v>
      </c>
      <c r="N25" s="20" t="s">
        <v>91</v>
      </c>
      <c r="O25" s="43" t="s">
        <v>92</v>
      </c>
      <c r="P25" s="44">
        <f t="shared" si="1"/>
        <v>12123.5833333333</v>
      </c>
      <c r="Q25" s="44">
        <v>3</v>
      </c>
      <c r="R25" s="44">
        <f t="shared" si="2"/>
        <v>7821.66666666667</v>
      </c>
      <c r="S25" s="44">
        <f t="shared" si="3"/>
        <v>0.645161290322581</v>
      </c>
      <c r="T25" s="43" t="s">
        <v>32</v>
      </c>
      <c r="U25" s="43" t="s">
        <v>33</v>
      </c>
      <c r="V25" s="4"/>
      <c r="W25" s="4"/>
      <c r="X25" s="4"/>
      <c r="Y25" s="4"/>
    </row>
    <row r="26" s="1" customFormat="1" ht="36" customHeight="1" spans="1:25">
      <c r="A26" s="20">
        <v>21</v>
      </c>
      <c r="B26" s="23" t="s">
        <v>24</v>
      </c>
      <c r="C26" s="23" t="s">
        <v>93</v>
      </c>
      <c r="D26" s="21">
        <v>600000</v>
      </c>
      <c r="E26" s="21">
        <v>200000</v>
      </c>
      <c r="F26" s="21">
        <v>200000</v>
      </c>
      <c r="G26" s="20" t="s">
        <v>48</v>
      </c>
      <c r="H26" s="24" t="s">
        <v>94</v>
      </c>
      <c r="I26" s="24" t="s">
        <v>95</v>
      </c>
      <c r="J26" s="47">
        <v>45543</v>
      </c>
      <c r="K26" s="42">
        <f t="shared" si="0"/>
        <v>365</v>
      </c>
      <c r="L26" s="46">
        <v>4.65</v>
      </c>
      <c r="M26" s="43" t="s">
        <v>51</v>
      </c>
      <c r="N26" s="20" t="s">
        <v>96</v>
      </c>
      <c r="O26" s="43" t="s">
        <v>97</v>
      </c>
      <c r="P26" s="44">
        <f t="shared" si="1"/>
        <v>9429.16666666667</v>
      </c>
      <c r="Q26" s="44">
        <v>3</v>
      </c>
      <c r="R26" s="44">
        <f t="shared" si="2"/>
        <v>6083.33333333333</v>
      </c>
      <c r="S26" s="44">
        <f t="shared" si="3"/>
        <v>0.645161290322581</v>
      </c>
      <c r="T26" s="43" t="s">
        <v>32</v>
      </c>
      <c r="U26" s="43" t="s">
        <v>33</v>
      </c>
      <c r="V26" s="4"/>
      <c r="W26" s="4"/>
      <c r="X26" s="4"/>
      <c r="Y26" s="4"/>
    </row>
    <row r="27" s="1" customFormat="1" ht="36" customHeight="1" spans="1:25">
      <c r="A27" s="20">
        <v>22</v>
      </c>
      <c r="B27" s="23" t="s">
        <v>46</v>
      </c>
      <c r="C27" s="23" t="s">
        <v>98</v>
      </c>
      <c r="D27" s="21">
        <v>500000</v>
      </c>
      <c r="E27" s="21">
        <v>300000</v>
      </c>
      <c r="F27" s="21">
        <v>300000</v>
      </c>
      <c r="G27" s="20" t="s">
        <v>99</v>
      </c>
      <c r="H27" s="24" t="s">
        <v>100</v>
      </c>
      <c r="I27" s="24" t="s">
        <v>101</v>
      </c>
      <c r="J27" s="45">
        <v>45547</v>
      </c>
      <c r="K27" s="42">
        <f t="shared" si="0"/>
        <v>365</v>
      </c>
      <c r="L27" s="46">
        <v>4.65</v>
      </c>
      <c r="M27" s="43" t="s">
        <v>51</v>
      </c>
      <c r="N27" s="20" t="s">
        <v>30</v>
      </c>
      <c r="O27" s="43" t="s">
        <v>98</v>
      </c>
      <c r="P27" s="44">
        <f t="shared" si="1"/>
        <v>14143.75</v>
      </c>
      <c r="Q27" s="44">
        <v>3</v>
      </c>
      <c r="R27" s="44">
        <f t="shared" si="2"/>
        <v>9125</v>
      </c>
      <c r="S27" s="44">
        <f t="shared" si="3"/>
        <v>0.645161290322581</v>
      </c>
      <c r="T27" s="43" t="s">
        <v>32</v>
      </c>
      <c r="U27" s="43" t="s">
        <v>33</v>
      </c>
      <c r="V27" s="4"/>
      <c r="W27" s="4"/>
      <c r="X27" s="4"/>
      <c r="Y27" s="4"/>
    </row>
    <row r="28" s="1" customFormat="1" ht="36" customHeight="1" spans="1:25">
      <c r="A28" s="20">
        <v>23</v>
      </c>
      <c r="B28" s="23" t="s">
        <v>46</v>
      </c>
      <c r="C28" s="23" t="s">
        <v>102</v>
      </c>
      <c r="D28" s="21">
        <v>1000000</v>
      </c>
      <c r="E28" s="21">
        <v>700000</v>
      </c>
      <c r="F28" s="21">
        <v>700000</v>
      </c>
      <c r="G28" s="20" t="s">
        <v>38</v>
      </c>
      <c r="H28" s="24" t="s">
        <v>103</v>
      </c>
      <c r="I28" s="24" t="s">
        <v>104</v>
      </c>
      <c r="J28" s="45">
        <v>45558</v>
      </c>
      <c r="K28" s="42">
        <f t="shared" si="0"/>
        <v>365</v>
      </c>
      <c r="L28" s="46">
        <v>4.65</v>
      </c>
      <c r="M28" s="43" t="s">
        <v>105</v>
      </c>
      <c r="N28" s="20" t="s">
        <v>106</v>
      </c>
      <c r="O28" s="43" t="s">
        <v>107</v>
      </c>
      <c r="P28" s="44">
        <f t="shared" si="1"/>
        <v>33002.0833333333</v>
      </c>
      <c r="Q28" s="44">
        <v>3</v>
      </c>
      <c r="R28" s="44">
        <f t="shared" si="2"/>
        <v>21291.6666666667</v>
      </c>
      <c r="S28" s="44">
        <f t="shared" si="3"/>
        <v>0.645161290322581</v>
      </c>
      <c r="T28" s="43" t="s">
        <v>32</v>
      </c>
      <c r="U28" s="43" t="s">
        <v>33</v>
      </c>
      <c r="V28" s="4"/>
      <c r="W28" s="4"/>
      <c r="X28" s="4"/>
      <c r="Y28" s="4"/>
    </row>
    <row r="29" s="1" customFormat="1" ht="36" customHeight="1" spans="1:25">
      <c r="A29" s="20">
        <v>24</v>
      </c>
      <c r="B29" s="23" t="s">
        <v>24</v>
      </c>
      <c r="C29" s="23" t="s">
        <v>108</v>
      </c>
      <c r="D29" s="21">
        <v>800000</v>
      </c>
      <c r="E29" s="21">
        <v>800000</v>
      </c>
      <c r="F29" s="21">
        <v>800000</v>
      </c>
      <c r="G29" s="20" t="s">
        <v>48</v>
      </c>
      <c r="H29" s="24" t="s">
        <v>109</v>
      </c>
      <c r="I29" s="24" t="s">
        <v>110</v>
      </c>
      <c r="J29" s="45">
        <v>45556</v>
      </c>
      <c r="K29" s="42">
        <f t="shared" si="0"/>
        <v>365</v>
      </c>
      <c r="L29" s="46">
        <v>4.65</v>
      </c>
      <c r="M29" s="43" t="s">
        <v>51</v>
      </c>
      <c r="N29" s="20" t="s">
        <v>111</v>
      </c>
      <c r="O29" s="43" t="s">
        <v>112</v>
      </c>
      <c r="P29" s="44">
        <f t="shared" si="1"/>
        <v>37716.6666666667</v>
      </c>
      <c r="Q29" s="44">
        <v>3</v>
      </c>
      <c r="R29" s="44">
        <f t="shared" si="2"/>
        <v>24333.3333333333</v>
      </c>
      <c r="S29" s="44">
        <f t="shared" si="3"/>
        <v>0.645161290322581</v>
      </c>
      <c r="T29" s="43" t="s">
        <v>32</v>
      </c>
      <c r="U29" s="43" t="s">
        <v>33</v>
      </c>
      <c r="V29" s="4"/>
      <c r="W29" s="4"/>
      <c r="X29" s="4"/>
      <c r="Y29" s="4"/>
    </row>
    <row r="30" s="1" customFormat="1" ht="36" customHeight="1" spans="1:25">
      <c r="A30" s="20">
        <v>25</v>
      </c>
      <c r="B30" s="23" t="s">
        <v>24</v>
      </c>
      <c r="C30" s="23" t="s">
        <v>113</v>
      </c>
      <c r="D30" s="21">
        <v>800000</v>
      </c>
      <c r="E30" s="21">
        <v>800000</v>
      </c>
      <c r="F30" s="21">
        <v>800000</v>
      </c>
      <c r="G30" s="20" t="s">
        <v>114</v>
      </c>
      <c r="H30" s="24" t="s">
        <v>115</v>
      </c>
      <c r="I30" s="24" t="s">
        <v>116</v>
      </c>
      <c r="J30" s="48">
        <v>45584</v>
      </c>
      <c r="K30" s="42">
        <f t="shared" si="0"/>
        <v>27</v>
      </c>
      <c r="L30" s="46">
        <v>4.65</v>
      </c>
      <c r="M30" s="43" t="s">
        <v>29</v>
      </c>
      <c r="N30" s="20" t="s">
        <v>30</v>
      </c>
      <c r="O30" s="43" t="s">
        <v>113</v>
      </c>
      <c r="P30" s="44">
        <f t="shared" si="1"/>
        <v>2790</v>
      </c>
      <c r="Q30" s="44">
        <v>3</v>
      </c>
      <c r="R30" s="44">
        <f t="shared" si="2"/>
        <v>1800</v>
      </c>
      <c r="S30" s="44">
        <f t="shared" si="3"/>
        <v>0.645161290322581</v>
      </c>
      <c r="T30" s="43" t="s">
        <v>32</v>
      </c>
      <c r="U30" s="43" t="s">
        <v>33</v>
      </c>
      <c r="V30" s="4"/>
      <c r="W30" s="4"/>
      <c r="X30" s="4"/>
      <c r="Y30" s="4"/>
    </row>
    <row r="31" s="1" customFormat="1" ht="36" customHeight="1" spans="1:25">
      <c r="A31" s="20">
        <v>26</v>
      </c>
      <c r="B31" s="23" t="s">
        <v>24</v>
      </c>
      <c r="C31" s="23" t="s">
        <v>113</v>
      </c>
      <c r="D31" s="21">
        <v>800000</v>
      </c>
      <c r="E31" s="21">
        <v>800000</v>
      </c>
      <c r="F31" s="21">
        <v>791721.72</v>
      </c>
      <c r="G31" s="20" t="s">
        <v>114</v>
      </c>
      <c r="H31" s="24" t="s">
        <v>116</v>
      </c>
      <c r="I31" s="24" t="s">
        <v>117</v>
      </c>
      <c r="J31" s="48">
        <v>45584</v>
      </c>
      <c r="K31" s="42">
        <f t="shared" si="0"/>
        <v>31</v>
      </c>
      <c r="L31" s="46">
        <v>4.65</v>
      </c>
      <c r="M31" s="43" t="s">
        <v>29</v>
      </c>
      <c r="N31" s="20" t="s">
        <v>30</v>
      </c>
      <c r="O31" s="43" t="s">
        <v>113</v>
      </c>
      <c r="P31" s="44">
        <f t="shared" si="1"/>
        <v>3170.1857205</v>
      </c>
      <c r="Q31" s="44">
        <v>3</v>
      </c>
      <c r="R31" s="44">
        <f t="shared" si="2"/>
        <v>2045.28111</v>
      </c>
      <c r="S31" s="44">
        <f t="shared" si="3"/>
        <v>0.645161290322581</v>
      </c>
      <c r="T31" s="43" t="s">
        <v>32</v>
      </c>
      <c r="U31" s="43" t="s">
        <v>33</v>
      </c>
      <c r="V31" s="4"/>
      <c r="W31" s="4"/>
      <c r="X31" s="4"/>
      <c r="Y31" s="4"/>
    </row>
    <row r="32" s="1" customFormat="1" ht="36" customHeight="1" spans="1:25">
      <c r="A32" s="20">
        <v>27</v>
      </c>
      <c r="B32" s="23" t="s">
        <v>24</v>
      </c>
      <c r="C32" s="23" t="s">
        <v>113</v>
      </c>
      <c r="D32" s="21">
        <v>800000</v>
      </c>
      <c r="E32" s="21">
        <v>800000</v>
      </c>
      <c r="F32" s="21">
        <v>785232.45</v>
      </c>
      <c r="G32" s="20" t="s">
        <v>114</v>
      </c>
      <c r="H32" s="24" t="s">
        <v>117</v>
      </c>
      <c r="I32" s="24" t="s">
        <v>118</v>
      </c>
      <c r="J32" s="48">
        <v>45584</v>
      </c>
      <c r="K32" s="42">
        <f t="shared" si="0"/>
        <v>30</v>
      </c>
      <c r="L32" s="46">
        <v>4.65</v>
      </c>
      <c r="M32" s="43" t="s">
        <v>29</v>
      </c>
      <c r="N32" s="20" t="s">
        <v>30</v>
      </c>
      <c r="O32" s="43" t="s">
        <v>113</v>
      </c>
      <c r="P32" s="44">
        <f t="shared" si="1"/>
        <v>3042.77574375</v>
      </c>
      <c r="Q32" s="44">
        <v>3</v>
      </c>
      <c r="R32" s="44">
        <f t="shared" si="2"/>
        <v>1963.081125</v>
      </c>
      <c r="S32" s="44">
        <f t="shared" si="3"/>
        <v>0.645161290322581</v>
      </c>
      <c r="T32" s="43" t="s">
        <v>32</v>
      </c>
      <c r="U32" s="43" t="s">
        <v>33</v>
      </c>
      <c r="V32" s="4"/>
      <c r="W32" s="4"/>
      <c r="X32" s="4"/>
      <c r="Y32" s="4"/>
    </row>
    <row r="33" s="1" customFormat="1" ht="36" customHeight="1" spans="1:25">
      <c r="A33" s="20">
        <v>28</v>
      </c>
      <c r="B33" s="23" t="s">
        <v>24</v>
      </c>
      <c r="C33" s="23" t="s">
        <v>113</v>
      </c>
      <c r="D33" s="21">
        <v>800000</v>
      </c>
      <c r="E33" s="21">
        <v>800000</v>
      </c>
      <c r="F33" s="21">
        <v>776368.67</v>
      </c>
      <c r="G33" s="20" t="s">
        <v>114</v>
      </c>
      <c r="H33" s="24" t="s">
        <v>118</v>
      </c>
      <c r="I33" s="24" t="s">
        <v>119</v>
      </c>
      <c r="J33" s="49">
        <v>45605</v>
      </c>
      <c r="K33" s="42">
        <f t="shared" si="0"/>
        <v>121</v>
      </c>
      <c r="L33" s="46">
        <v>4.65</v>
      </c>
      <c r="M33" s="43" t="s">
        <v>29</v>
      </c>
      <c r="N33" s="20" t="s">
        <v>30</v>
      </c>
      <c r="O33" s="43" t="s">
        <v>113</v>
      </c>
      <c r="P33" s="44">
        <f t="shared" si="1"/>
        <v>12133.9953382083</v>
      </c>
      <c r="Q33" s="44">
        <v>3</v>
      </c>
      <c r="R33" s="44">
        <f t="shared" si="2"/>
        <v>7828.38408916667</v>
      </c>
      <c r="S33" s="44">
        <f t="shared" si="3"/>
        <v>0.645161290322581</v>
      </c>
      <c r="T33" s="43" t="s">
        <v>32</v>
      </c>
      <c r="U33" s="43" t="s">
        <v>33</v>
      </c>
      <c r="V33" s="4"/>
      <c r="W33" s="4"/>
      <c r="X33" s="4"/>
      <c r="Y33" s="4"/>
    </row>
    <row r="34" s="1" customFormat="1" ht="36" customHeight="1" spans="1:25">
      <c r="A34" s="20">
        <v>29</v>
      </c>
      <c r="B34" s="23" t="s">
        <v>24</v>
      </c>
      <c r="C34" s="23" t="s">
        <v>113</v>
      </c>
      <c r="D34" s="21">
        <v>800000</v>
      </c>
      <c r="E34" s="21">
        <v>800000</v>
      </c>
      <c r="F34" s="21">
        <v>773330.18</v>
      </c>
      <c r="G34" s="20" t="s">
        <v>114</v>
      </c>
      <c r="H34" s="24" t="s">
        <v>119</v>
      </c>
      <c r="I34" s="24" t="s">
        <v>120</v>
      </c>
      <c r="J34" s="48">
        <v>45613</v>
      </c>
      <c r="K34" s="42">
        <f t="shared" si="0"/>
        <v>64</v>
      </c>
      <c r="L34" s="46">
        <v>4.65</v>
      </c>
      <c r="M34" s="43" t="s">
        <v>29</v>
      </c>
      <c r="N34" s="20" t="s">
        <v>30</v>
      </c>
      <c r="O34" s="43" t="s">
        <v>113</v>
      </c>
      <c r="P34" s="44">
        <f t="shared" si="1"/>
        <v>6392.86282133333</v>
      </c>
      <c r="Q34" s="44">
        <v>3</v>
      </c>
      <c r="R34" s="44">
        <f t="shared" si="2"/>
        <v>4124.42762666667</v>
      </c>
      <c r="S34" s="44">
        <f t="shared" si="3"/>
        <v>0.645161290322581</v>
      </c>
      <c r="T34" s="43" t="s">
        <v>32</v>
      </c>
      <c r="U34" s="43" t="s">
        <v>33</v>
      </c>
      <c r="V34" s="4"/>
      <c r="W34" s="4"/>
      <c r="X34" s="4"/>
      <c r="Y34" s="4"/>
    </row>
    <row r="35" s="1" customFormat="1" ht="36" customHeight="1" spans="1:25">
      <c r="A35" s="20">
        <v>30</v>
      </c>
      <c r="B35" s="23" t="s">
        <v>24</v>
      </c>
      <c r="C35" s="23" t="s">
        <v>113</v>
      </c>
      <c r="D35" s="21">
        <v>800000</v>
      </c>
      <c r="E35" s="21">
        <v>800000</v>
      </c>
      <c r="F35" s="21">
        <v>772342.24</v>
      </c>
      <c r="G35" s="20" t="s">
        <v>114</v>
      </c>
      <c r="H35" s="24" t="s">
        <v>120</v>
      </c>
      <c r="I35" s="24" t="s">
        <v>121</v>
      </c>
      <c r="J35" s="48">
        <v>45613</v>
      </c>
      <c r="K35" s="42">
        <f t="shared" si="0"/>
        <v>14</v>
      </c>
      <c r="L35" s="46">
        <v>4.65</v>
      </c>
      <c r="M35" s="43" t="s">
        <v>29</v>
      </c>
      <c r="N35" s="20" t="s">
        <v>30</v>
      </c>
      <c r="O35" s="43" t="s">
        <v>113</v>
      </c>
      <c r="P35" s="44">
        <f t="shared" si="1"/>
        <v>1396.65221733333</v>
      </c>
      <c r="Q35" s="44">
        <v>3</v>
      </c>
      <c r="R35" s="44">
        <f t="shared" si="2"/>
        <v>901.065946666667</v>
      </c>
      <c r="S35" s="44">
        <f t="shared" si="3"/>
        <v>0.645161290322581</v>
      </c>
      <c r="T35" s="43" t="s">
        <v>32</v>
      </c>
      <c r="U35" s="43" t="s">
        <v>33</v>
      </c>
      <c r="V35" s="4"/>
      <c r="W35" s="4"/>
      <c r="X35" s="4"/>
      <c r="Y35" s="4"/>
    </row>
    <row r="36" s="1" customFormat="1" ht="36" customHeight="1" spans="1:25">
      <c r="A36" s="20">
        <v>31</v>
      </c>
      <c r="B36" s="23" t="s">
        <v>24</v>
      </c>
      <c r="C36" s="23" t="s">
        <v>113</v>
      </c>
      <c r="D36" s="21">
        <v>800000</v>
      </c>
      <c r="E36" s="21">
        <v>800000</v>
      </c>
      <c r="F36" s="21">
        <v>768728.49</v>
      </c>
      <c r="G36" s="20" t="s">
        <v>114</v>
      </c>
      <c r="H36" s="24" t="s">
        <v>121</v>
      </c>
      <c r="I36" s="24" t="s">
        <v>122</v>
      </c>
      <c r="J36" s="48">
        <v>45625</v>
      </c>
      <c r="K36" s="42">
        <f t="shared" si="0"/>
        <v>29</v>
      </c>
      <c r="L36" s="46">
        <v>4.65</v>
      </c>
      <c r="M36" s="43" t="s">
        <v>29</v>
      </c>
      <c r="N36" s="20" t="s">
        <v>30</v>
      </c>
      <c r="O36" s="43" t="s">
        <v>113</v>
      </c>
      <c r="P36" s="44">
        <f t="shared" si="1"/>
        <v>2879.528802125</v>
      </c>
      <c r="Q36" s="44">
        <v>3</v>
      </c>
      <c r="R36" s="44">
        <f t="shared" si="2"/>
        <v>1857.7605175</v>
      </c>
      <c r="S36" s="44">
        <f t="shared" si="3"/>
        <v>0.645161290322581</v>
      </c>
      <c r="T36" s="43" t="s">
        <v>32</v>
      </c>
      <c r="U36" s="43" t="s">
        <v>33</v>
      </c>
      <c r="V36" s="4"/>
      <c r="W36" s="4"/>
      <c r="X36" s="4"/>
      <c r="Y36" s="4"/>
    </row>
    <row r="37" s="1" customFormat="1" ht="36" customHeight="1" spans="1:25">
      <c r="A37" s="20">
        <v>32</v>
      </c>
      <c r="B37" s="23" t="s">
        <v>24</v>
      </c>
      <c r="C37" s="23" t="s">
        <v>113</v>
      </c>
      <c r="D37" s="21">
        <v>800000</v>
      </c>
      <c r="E37" s="21">
        <v>800000</v>
      </c>
      <c r="F37" s="21">
        <v>768140.91</v>
      </c>
      <c r="G37" s="20" t="s">
        <v>114</v>
      </c>
      <c r="H37" s="24" t="s">
        <v>122</v>
      </c>
      <c r="I37" s="24" t="s">
        <v>82</v>
      </c>
      <c r="J37" s="48">
        <v>45639</v>
      </c>
      <c r="K37" s="42">
        <f t="shared" si="0"/>
        <v>12</v>
      </c>
      <c r="L37" s="46">
        <v>4.65</v>
      </c>
      <c r="M37" s="43" t="s">
        <v>29</v>
      </c>
      <c r="N37" s="20" t="s">
        <v>30</v>
      </c>
      <c r="O37" s="43" t="s">
        <v>113</v>
      </c>
      <c r="P37" s="44">
        <f t="shared" si="1"/>
        <v>1190.6184105</v>
      </c>
      <c r="Q37" s="44">
        <v>3</v>
      </c>
      <c r="R37" s="44">
        <f t="shared" si="2"/>
        <v>768.14091</v>
      </c>
      <c r="S37" s="44">
        <f t="shared" si="3"/>
        <v>0.645161290322581</v>
      </c>
      <c r="T37" s="43" t="s">
        <v>32</v>
      </c>
      <c r="U37" s="43" t="s">
        <v>33</v>
      </c>
      <c r="V37" s="4"/>
      <c r="W37" s="4"/>
      <c r="X37" s="4"/>
      <c r="Y37" s="4"/>
    </row>
    <row r="38" s="1" customFormat="1" ht="36" customHeight="1" spans="1:25">
      <c r="A38" s="20">
        <v>33</v>
      </c>
      <c r="B38" s="23" t="s">
        <v>24</v>
      </c>
      <c r="C38" s="23" t="s">
        <v>113</v>
      </c>
      <c r="D38" s="21">
        <v>800000</v>
      </c>
      <c r="E38" s="21">
        <v>800000</v>
      </c>
      <c r="F38" s="21">
        <v>752277.89</v>
      </c>
      <c r="G38" s="20" t="s">
        <v>114</v>
      </c>
      <c r="H38" s="24" t="s">
        <v>82</v>
      </c>
      <c r="I38" s="24" t="s">
        <v>123</v>
      </c>
      <c r="J38" s="45">
        <v>45528</v>
      </c>
      <c r="K38" s="42">
        <f t="shared" si="0"/>
        <v>22</v>
      </c>
      <c r="L38" s="46">
        <v>4.65</v>
      </c>
      <c r="M38" s="43" t="s">
        <v>29</v>
      </c>
      <c r="N38" s="20" t="s">
        <v>30</v>
      </c>
      <c r="O38" s="43" t="s">
        <v>113</v>
      </c>
      <c r="P38" s="44">
        <f t="shared" si="1"/>
        <v>2137.72300408333</v>
      </c>
      <c r="Q38" s="44">
        <v>3</v>
      </c>
      <c r="R38" s="44">
        <f t="shared" si="2"/>
        <v>1379.17613166667</v>
      </c>
      <c r="S38" s="44">
        <f t="shared" si="3"/>
        <v>0.645161290322581</v>
      </c>
      <c r="T38" s="43" t="s">
        <v>32</v>
      </c>
      <c r="U38" s="43" t="s">
        <v>33</v>
      </c>
      <c r="V38" s="4"/>
      <c r="W38" s="4"/>
      <c r="X38" s="4"/>
      <c r="Y38" s="4"/>
    </row>
    <row r="39" s="1" customFormat="1" ht="36" customHeight="1" spans="1:25">
      <c r="A39" s="20">
        <v>34</v>
      </c>
      <c r="B39" s="23" t="s">
        <v>24</v>
      </c>
      <c r="C39" s="23" t="s">
        <v>113</v>
      </c>
      <c r="D39" s="21">
        <v>800000</v>
      </c>
      <c r="E39" s="21">
        <v>800000</v>
      </c>
      <c r="F39" s="21">
        <v>741585.02</v>
      </c>
      <c r="G39" s="20" t="s">
        <v>114</v>
      </c>
      <c r="H39" s="24" t="s">
        <v>123</v>
      </c>
      <c r="I39" s="24" t="s">
        <v>110</v>
      </c>
      <c r="J39" s="45">
        <v>45528</v>
      </c>
      <c r="K39" s="42">
        <f t="shared" si="0"/>
        <v>14</v>
      </c>
      <c r="L39" s="46">
        <v>4.65</v>
      </c>
      <c r="M39" s="43" t="s">
        <v>29</v>
      </c>
      <c r="N39" s="20" t="s">
        <v>30</v>
      </c>
      <c r="O39" s="43" t="s">
        <v>113</v>
      </c>
      <c r="P39" s="44">
        <f t="shared" si="1"/>
        <v>1341.03291116667</v>
      </c>
      <c r="Q39" s="44">
        <v>3</v>
      </c>
      <c r="R39" s="44">
        <f t="shared" si="2"/>
        <v>865.182523333333</v>
      </c>
      <c r="S39" s="44">
        <f t="shared" si="3"/>
        <v>0.645161290322581</v>
      </c>
      <c r="T39" s="43" t="s">
        <v>32</v>
      </c>
      <c r="U39" s="43" t="s">
        <v>33</v>
      </c>
      <c r="V39" s="4"/>
      <c r="W39" s="4"/>
      <c r="X39" s="4"/>
      <c r="Y39" s="4"/>
    </row>
    <row r="40" s="1" customFormat="1" ht="36" customHeight="1" spans="1:25">
      <c r="A40" s="20">
        <v>35</v>
      </c>
      <c r="B40" s="23" t="s">
        <v>24</v>
      </c>
      <c r="C40" s="23" t="s">
        <v>124</v>
      </c>
      <c r="D40" s="21">
        <v>2000000</v>
      </c>
      <c r="E40" s="21">
        <v>700000</v>
      </c>
      <c r="F40" s="21">
        <v>700000</v>
      </c>
      <c r="G40" s="20" t="s">
        <v>114</v>
      </c>
      <c r="H40" s="24" t="s">
        <v>125</v>
      </c>
      <c r="I40" s="24" t="s">
        <v>126</v>
      </c>
      <c r="J40" s="45">
        <v>45558</v>
      </c>
      <c r="K40" s="42">
        <f t="shared" si="0"/>
        <v>365</v>
      </c>
      <c r="L40" s="46">
        <v>4.65</v>
      </c>
      <c r="M40" s="43" t="s">
        <v>87</v>
      </c>
      <c r="N40" s="20" t="s">
        <v>30</v>
      </c>
      <c r="O40" s="43" t="s">
        <v>124</v>
      </c>
      <c r="P40" s="44">
        <f t="shared" si="1"/>
        <v>33002.0833333333</v>
      </c>
      <c r="Q40" s="44">
        <v>3</v>
      </c>
      <c r="R40" s="44">
        <f t="shared" si="2"/>
        <v>21291.6666666667</v>
      </c>
      <c r="S40" s="44">
        <f t="shared" si="3"/>
        <v>0.645161290322581</v>
      </c>
      <c r="T40" s="43" t="s">
        <v>32</v>
      </c>
      <c r="U40" s="43" t="s">
        <v>33</v>
      </c>
      <c r="V40" s="4"/>
      <c r="W40" s="4"/>
      <c r="X40" s="4"/>
      <c r="Y40" s="4"/>
    </row>
    <row r="41" s="1" customFormat="1" ht="36" customHeight="1" spans="1:25">
      <c r="A41" s="20">
        <v>36</v>
      </c>
      <c r="B41" s="23" t="s">
        <v>24</v>
      </c>
      <c r="C41" s="23" t="s">
        <v>124</v>
      </c>
      <c r="D41" s="21">
        <v>2000000</v>
      </c>
      <c r="E41" s="21">
        <v>300000</v>
      </c>
      <c r="F41" s="21">
        <v>300000</v>
      </c>
      <c r="G41" s="20" t="s">
        <v>114</v>
      </c>
      <c r="H41" s="24" t="s">
        <v>127</v>
      </c>
      <c r="I41" s="24" t="s">
        <v>128</v>
      </c>
      <c r="J41" s="45">
        <v>45558</v>
      </c>
      <c r="K41" s="42">
        <f t="shared" si="0"/>
        <v>365</v>
      </c>
      <c r="L41" s="46">
        <v>4.65</v>
      </c>
      <c r="M41" s="43" t="s">
        <v>87</v>
      </c>
      <c r="N41" s="20" t="s">
        <v>30</v>
      </c>
      <c r="O41" s="43" t="s">
        <v>124</v>
      </c>
      <c r="P41" s="44">
        <f t="shared" si="1"/>
        <v>14143.75</v>
      </c>
      <c r="Q41" s="44">
        <v>3</v>
      </c>
      <c r="R41" s="44">
        <f t="shared" si="2"/>
        <v>9125</v>
      </c>
      <c r="S41" s="44">
        <f t="shared" si="3"/>
        <v>0.645161290322581</v>
      </c>
      <c r="T41" s="43" t="s">
        <v>32</v>
      </c>
      <c r="U41" s="43" t="s">
        <v>33</v>
      </c>
      <c r="V41" s="4"/>
      <c r="W41" s="4"/>
      <c r="X41" s="4"/>
      <c r="Y41" s="4"/>
    </row>
    <row r="42" s="1" customFormat="1" ht="36" customHeight="1" spans="1:25">
      <c r="A42" s="20">
        <v>37</v>
      </c>
      <c r="B42" s="23" t="s">
        <v>24</v>
      </c>
      <c r="C42" s="23" t="s">
        <v>124</v>
      </c>
      <c r="D42" s="21">
        <v>2000000</v>
      </c>
      <c r="E42" s="21">
        <v>1000000</v>
      </c>
      <c r="F42" s="21">
        <v>1000000</v>
      </c>
      <c r="G42" s="20" t="s">
        <v>114</v>
      </c>
      <c r="H42" s="24" t="s">
        <v>127</v>
      </c>
      <c r="I42" s="24" t="s">
        <v>128</v>
      </c>
      <c r="J42" s="45">
        <v>45558</v>
      </c>
      <c r="K42" s="42">
        <f t="shared" si="0"/>
        <v>365</v>
      </c>
      <c r="L42" s="46">
        <v>4.65</v>
      </c>
      <c r="M42" s="43" t="s">
        <v>87</v>
      </c>
      <c r="N42" s="20" t="s">
        <v>30</v>
      </c>
      <c r="O42" s="43" t="s">
        <v>124</v>
      </c>
      <c r="P42" s="44">
        <f t="shared" si="1"/>
        <v>47145.8333333333</v>
      </c>
      <c r="Q42" s="44">
        <v>3</v>
      </c>
      <c r="R42" s="44">
        <f t="shared" si="2"/>
        <v>30416.6666666667</v>
      </c>
      <c r="S42" s="44">
        <f t="shared" si="3"/>
        <v>0.645161290322581</v>
      </c>
      <c r="T42" s="43" t="s">
        <v>32</v>
      </c>
      <c r="U42" s="43" t="s">
        <v>33</v>
      </c>
      <c r="V42" s="4"/>
      <c r="W42" s="4"/>
      <c r="X42" s="4"/>
      <c r="Y42" s="4"/>
    </row>
    <row r="43" s="1" customFormat="1" ht="36" customHeight="1" spans="1:25">
      <c r="A43" s="20">
        <v>38</v>
      </c>
      <c r="B43" s="23" t="s">
        <v>129</v>
      </c>
      <c r="C43" s="23" t="s">
        <v>130</v>
      </c>
      <c r="D43" s="21">
        <v>1200000</v>
      </c>
      <c r="E43" s="21">
        <v>600000</v>
      </c>
      <c r="F43" s="21">
        <v>600000</v>
      </c>
      <c r="G43" s="20" t="s">
        <v>44</v>
      </c>
      <c r="H43" s="24" t="s">
        <v>131</v>
      </c>
      <c r="I43" s="24" t="s">
        <v>132</v>
      </c>
      <c r="J43" s="48" t="s">
        <v>133</v>
      </c>
      <c r="K43" s="42">
        <f t="shared" si="0"/>
        <v>365</v>
      </c>
      <c r="L43" s="46">
        <v>4.65</v>
      </c>
      <c r="M43" s="43" t="s">
        <v>105</v>
      </c>
      <c r="N43" s="20" t="s">
        <v>30</v>
      </c>
      <c r="O43" s="43" t="s">
        <v>130</v>
      </c>
      <c r="P43" s="44">
        <f t="shared" si="1"/>
        <v>28287.5</v>
      </c>
      <c r="Q43" s="44">
        <v>3</v>
      </c>
      <c r="R43" s="44">
        <f t="shared" si="2"/>
        <v>18250</v>
      </c>
      <c r="S43" s="44">
        <f t="shared" si="3"/>
        <v>0.645161290322581</v>
      </c>
      <c r="T43" s="43" t="s">
        <v>32</v>
      </c>
      <c r="U43" s="43" t="s">
        <v>33</v>
      </c>
      <c r="V43" s="4"/>
      <c r="W43" s="4"/>
      <c r="X43" s="4"/>
      <c r="Y43" s="4"/>
    </row>
    <row r="44" s="1" customFormat="1" ht="36" customHeight="1" spans="1:25">
      <c r="A44" s="20">
        <v>39</v>
      </c>
      <c r="B44" s="23" t="s">
        <v>129</v>
      </c>
      <c r="C44" s="23" t="s">
        <v>130</v>
      </c>
      <c r="D44" s="21">
        <v>1200000</v>
      </c>
      <c r="E44" s="21">
        <v>200000</v>
      </c>
      <c r="F44" s="21">
        <v>200000</v>
      </c>
      <c r="G44" s="20" t="s">
        <v>44</v>
      </c>
      <c r="H44" s="24" t="s">
        <v>131</v>
      </c>
      <c r="I44" s="24" t="s">
        <v>132</v>
      </c>
      <c r="J44" s="48" t="s">
        <v>133</v>
      </c>
      <c r="K44" s="42">
        <f t="shared" si="0"/>
        <v>365</v>
      </c>
      <c r="L44" s="46">
        <v>4.65</v>
      </c>
      <c r="M44" s="43" t="s">
        <v>105</v>
      </c>
      <c r="N44" s="20" t="s">
        <v>30</v>
      </c>
      <c r="O44" s="43" t="s">
        <v>130</v>
      </c>
      <c r="P44" s="44">
        <f t="shared" si="1"/>
        <v>9429.16666666667</v>
      </c>
      <c r="Q44" s="44">
        <v>3</v>
      </c>
      <c r="R44" s="44">
        <f t="shared" si="2"/>
        <v>6083.33333333333</v>
      </c>
      <c r="S44" s="44">
        <f t="shared" si="3"/>
        <v>0.645161290322581</v>
      </c>
      <c r="T44" s="43" t="s">
        <v>32</v>
      </c>
      <c r="U44" s="43" t="s">
        <v>33</v>
      </c>
      <c r="V44" s="4"/>
      <c r="W44" s="4"/>
      <c r="X44" s="4"/>
      <c r="Y44" s="4"/>
    </row>
    <row r="45" s="1" customFormat="1" ht="36" customHeight="1" spans="1:25">
      <c r="A45" s="20">
        <v>40</v>
      </c>
      <c r="B45" s="23" t="s">
        <v>129</v>
      </c>
      <c r="C45" s="23" t="s">
        <v>130</v>
      </c>
      <c r="D45" s="21">
        <v>1200000</v>
      </c>
      <c r="E45" s="21">
        <v>400000</v>
      </c>
      <c r="F45" s="21">
        <v>400000</v>
      </c>
      <c r="G45" s="20" t="s">
        <v>44</v>
      </c>
      <c r="H45" s="24" t="s">
        <v>131</v>
      </c>
      <c r="I45" s="24" t="s">
        <v>132</v>
      </c>
      <c r="J45" s="48" t="s">
        <v>133</v>
      </c>
      <c r="K45" s="42">
        <f t="shared" si="0"/>
        <v>365</v>
      </c>
      <c r="L45" s="46">
        <v>4.65</v>
      </c>
      <c r="M45" s="43" t="s">
        <v>105</v>
      </c>
      <c r="N45" s="20" t="s">
        <v>30</v>
      </c>
      <c r="O45" s="43" t="s">
        <v>130</v>
      </c>
      <c r="P45" s="44">
        <f t="shared" si="1"/>
        <v>18858.3333333333</v>
      </c>
      <c r="Q45" s="44">
        <v>3</v>
      </c>
      <c r="R45" s="44">
        <f t="shared" si="2"/>
        <v>12166.6666666667</v>
      </c>
      <c r="S45" s="44">
        <f t="shared" si="3"/>
        <v>0.645161290322581</v>
      </c>
      <c r="T45" s="43" t="s">
        <v>32</v>
      </c>
      <c r="U45" s="43" t="s">
        <v>33</v>
      </c>
      <c r="V45" s="4"/>
      <c r="W45" s="4"/>
      <c r="X45" s="4"/>
      <c r="Y45" s="4"/>
    </row>
    <row r="46" s="1" customFormat="1" ht="36" customHeight="1" spans="1:25">
      <c r="A46" s="20">
        <v>41</v>
      </c>
      <c r="B46" s="23" t="s">
        <v>24</v>
      </c>
      <c r="C46" s="23" t="s">
        <v>134</v>
      </c>
      <c r="D46" s="21">
        <v>700000</v>
      </c>
      <c r="E46" s="21">
        <v>700000</v>
      </c>
      <c r="F46" s="21">
        <v>700000</v>
      </c>
      <c r="G46" s="20" t="s">
        <v>48</v>
      </c>
      <c r="H46" s="24" t="s">
        <v>135</v>
      </c>
      <c r="I46" s="24" t="s">
        <v>136</v>
      </c>
      <c r="J46" s="48">
        <v>45576</v>
      </c>
      <c r="K46" s="42">
        <f t="shared" si="0"/>
        <v>365</v>
      </c>
      <c r="L46" s="46">
        <v>4.65</v>
      </c>
      <c r="M46" s="43" t="s">
        <v>51</v>
      </c>
      <c r="N46" s="20" t="s">
        <v>137</v>
      </c>
      <c r="O46" s="43" t="s">
        <v>138</v>
      </c>
      <c r="P46" s="44">
        <f t="shared" si="1"/>
        <v>33002.0833333333</v>
      </c>
      <c r="Q46" s="44">
        <v>3</v>
      </c>
      <c r="R46" s="44">
        <f t="shared" si="2"/>
        <v>21291.6666666667</v>
      </c>
      <c r="S46" s="44">
        <f t="shared" si="3"/>
        <v>0.645161290322581</v>
      </c>
      <c r="T46" s="43" t="s">
        <v>32</v>
      </c>
      <c r="U46" s="43" t="s">
        <v>33</v>
      </c>
      <c r="V46" s="4"/>
      <c r="W46" s="4"/>
      <c r="X46" s="4"/>
      <c r="Y46" s="4"/>
    </row>
    <row r="47" s="1" customFormat="1" ht="36" customHeight="1" spans="1:25">
      <c r="A47" s="20">
        <v>42</v>
      </c>
      <c r="B47" s="23" t="s">
        <v>24</v>
      </c>
      <c r="C47" s="23" t="s">
        <v>139</v>
      </c>
      <c r="D47" s="21">
        <v>1000000</v>
      </c>
      <c r="E47" s="21">
        <v>500000</v>
      </c>
      <c r="F47" s="21">
        <v>500000</v>
      </c>
      <c r="G47" s="20" t="s">
        <v>99</v>
      </c>
      <c r="H47" s="24" t="s">
        <v>116</v>
      </c>
      <c r="I47" s="24" t="s">
        <v>140</v>
      </c>
      <c r="J47" s="48">
        <v>45584</v>
      </c>
      <c r="K47" s="42">
        <f t="shared" si="0"/>
        <v>365</v>
      </c>
      <c r="L47" s="46">
        <v>4.65</v>
      </c>
      <c r="M47" s="43" t="s">
        <v>87</v>
      </c>
      <c r="N47" s="20" t="s">
        <v>30</v>
      </c>
      <c r="O47" s="43" t="s">
        <v>141</v>
      </c>
      <c r="P47" s="44">
        <f t="shared" si="1"/>
        <v>23572.9166666667</v>
      </c>
      <c r="Q47" s="44">
        <v>3</v>
      </c>
      <c r="R47" s="44">
        <f t="shared" si="2"/>
        <v>15208.3333333333</v>
      </c>
      <c r="S47" s="44">
        <f t="shared" si="3"/>
        <v>0.645161290322581</v>
      </c>
      <c r="T47" s="43" t="s">
        <v>32</v>
      </c>
      <c r="U47" s="43" t="s">
        <v>33</v>
      </c>
      <c r="V47" s="4"/>
      <c r="W47" s="4"/>
      <c r="X47" s="4"/>
      <c r="Y47" s="4"/>
    </row>
    <row r="48" s="1" customFormat="1" ht="36" customHeight="1" spans="1:25">
      <c r="A48" s="20">
        <v>43</v>
      </c>
      <c r="B48" s="23" t="s">
        <v>24</v>
      </c>
      <c r="C48" s="23" t="s">
        <v>142</v>
      </c>
      <c r="D48" s="21">
        <v>1000000</v>
      </c>
      <c r="E48" s="21">
        <v>700000</v>
      </c>
      <c r="F48" s="21">
        <v>700000</v>
      </c>
      <c r="G48" s="20" t="s">
        <v>99</v>
      </c>
      <c r="H48" s="24" t="s">
        <v>116</v>
      </c>
      <c r="I48" s="24" t="s">
        <v>140</v>
      </c>
      <c r="J48" s="48">
        <v>45584</v>
      </c>
      <c r="K48" s="42">
        <f t="shared" si="0"/>
        <v>365</v>
      </c>
      <c r="L48" s="46">
        <v>4.65</v>
      </c>
      <c r="M48" s="43" t="s">
        <v>87</v>
      </c>
      <c r="N48" s="20" t="s">
        <v>30</v>
      </c>
      <c r="O48" s="43" t="s">
        <v>143</v>
      </c>
      <c r="P48" s="44">
        <f t="shared" si="1"/>
        <v>33002.0833333333</v>
      </c>
      <c r="Q48" s="44">
        <v>3</v>
      </c>
      <c r="R48" s="44">
        <f t="shared" si="2"/>
        <v>21291.6666666667</v>
      </c>
      <c r="S48" s="44">
        <f t="shared" si="3"/>
        <v>0.645161290322581</v>
      </c>
      <c r="T48" s="43" t="s">
        <v>32</v>
      </c>
      <c r="U48" s="43" t="s">
        <v>33</v>
      </c>
      <c r="V48" s="4"/>
      <c r="W48" s="4"/>
      <c r="X48" s="4"/>
      <c r="Y48" s="4"/>
    </row>
    <row r="49" s="1" customFormat="1" ht="36" customHeight="1" spans="1:25">
      <c r="A49" s="20">
        <v>44</v>
      </c>
      <c r="B49" s="23" t="s">
        <v>24</v>
      </c>
      <c r="C49" s="23" t="s">
        <v>144</v>
      </c>
      <c r="D49" s="21">
        <v>1000000</v>
      </c>
      <c r="E49" s="21">
        <v>600000</v>
      </c>
      <c r="F49" s="21">
        <v>600000</v>
      </c>
      <c r="G49" s="20" t="s">
        <v>99</v>
      </c>
      <c r="H49" s="24" t="s">
        <v>116</v>
      </c>
      <c r="I49" s="24" t="s">
        <v>140</v>
      </c>
      <c r="J49" s="48">
        <v>45584</v>
      </c>
      <c r="K49" s="42">
        <f t="shared" si="0"/>
        <v>365</v>
      </c>
      <c r="L49" s="46">
        <v>4.65</v>
      </c>
      <c r="M49" s="43" t="s">
        <v>87</v>
      </c>
      <c r="N49" s="20" t="s">
        <v>30</v>
      </c>
      <c r="O49" s="43" t="s">
        <v>145</v>
      </c>
      <c r="P49" s="44">
        <f t="shared" si="1"/>
        <v>28287.5</v>
      </c>
      <c r="Q49" s="44">
        <v>3</v>
      </c>
      <c r="R49" s="44">
        <f t="shared" si="2"/>
        <v>18250</v>
      </c>
      <c r="S49" s="44">
        <f t="shared" si="3"/>
        <v>0.645161290322581</v>
      </c>
      <c r="T49" s="43" t="s">
        <v>32</v>
      </c>
      <c r="U49" s="43" t="s">
        <v>33</v>
      </c>
      <c r="V49" s="4"/>
      <c r="W49" s="4"/>
      <c r="X49" s="4"/>
      <c r="Y49" s="4"/>
    </row>
    <row r="50" s="1" customFormat="1" ht="36" customHeight="1" spans="1:25">
      <c r="A50" s="20">
        <v>45</v>
      </c>
      <c r="B50" s="23" t="s">
        <v>24</v>
      </c>
      <c r="C50" s="23" t="s">
        <v>146</v>
      </c>
      <c r="D50" s="21">
        <v>1000000</v>
      </c>
      <c r="E50" s="21">
        <v>700000</v>
      </c>
      <c r="F50" s="21">
        <v>700000</v>
      </c>
      <c r="G50" s="20" t="s">
        <v>38</v>
      </c>
      <c r="H50" s="24" t="s">
        <v>116</v>
      </c>
      <c r="I50" s="24" t="s">
        <v>140</v>
      </c>
      <c r="J50" s="48">
        <v>45584</v>
      </c>
      <c r="K50" s="42">
        <f t="shared" si="0"/>
        <v>365</v>
      </c>
      <c r="L50" s="46">
        <v>4.65</v>
      </c>
      <c r="M50" s="43" t="s">
        <v>87</v>
      </c>
      <c r="N50" s="20" t="s">
        <v>30</v>
      </c>
      <c r="O50" s="43" t="s">
        <v>147</v>
      </c>
      <c r="P50" s="44">
        <f t="shared" si="1"/>
        <v>33002.0833333333</v>
      </c>
      <c r="Q50" s="44">
        <v>3</v>
      </c>
      <c r="R50" s="44">
        <f t="shared" si="2"/>
        <v>21291.6666666667</v>
      </c>
      <c r="S50" s="44">
        <f t="shared" si="3"/>
        <v>0.645161290322581</v>
      </c>
      <c r="T50" s="43" t="s">
        <v>32</v>
      </c>
      <c r="U50" s="43" t="s">
        <v>33</v>
      </c>
      <c r="V50" s="4"/>
      <c r="W50" s="4"/>
      <c r="X50" s="4"/>
      <c r="Y50" s="4"/>
    </row>
    <row r="51" s="1" customFormat="1" ht="36" customHeight="1" spans="1:25">
      <c r="A51" s="20">
        <v>46</v>
      </c>
      <c r="B51" s="23" t="s">
        <v>148</v>
      </c>
      <c r="C51" s="23" t="s">
        <v>149</v>
      </c>
      <c r="D51" s="21">
        <v>300000</v>
      </c>
      <c r="E51" s="21">
        <v>300000</v>
      </c>
      <c r="F51" s="21">
        <v>300000</v>
      </c>
      <c r="G51" s="20" t="s">
        <v>150</v>
      </c>
      <c r="H51" s="24" t="s">
        <v>116</v>
      </c>
      <c r="I51" s="24" t="s">
        <v>140</v>
      </c>
      <c r="J51" s="49">
        <v>45605</v>
      </c>
      <c r="K51" s="42">
        <f t="shared" si="0"/>
        <v>365</v>
      </c>
      <c r="L51" s="46">
        <v>4.65</v>
      </c>
      <c r="M51" s="43" t="s">
        <v>151</v>
      </c>
      <c r="N51" s="20" t="s">
        <v>152</v>
      </c>
      <c r="O51" s="43" t="s">
        <v>153</v>
      </c>
      <c r="P51" s="44">
        <f t="shared" si="1"/>
        <v>14143.75</v>
      </c>
      <c r="Q51" s="44">
        <v>3</v>
      </c>
      <c r="R51" s="44">
        <f t="shared" si="2"/>
        <v>9125</v>
      </c>
      <c r="S51" s="44">
        <f t="shared" si="3"/>
        <v>0.645161290322581</v>
      </c>
      <c r="T51" s="43" t="s">
        <v>32</v>
      </c>
      <c r="U51" s="43" t="s">
        <v>33</v>
      </c>
      <c r="V51" s="4"/>
      <c r="W51" s="4"/>
      <c r="X51" s="4"/>
      <c r="Y51" s="4"/>
    </row>
    <row r="52" s="1" customFormat="1" ht="36" customHeight="1" spans="1:25">
      <c r="A52" s="20">
        <v>47</v>
      </c>
      <c r="B52" s="23" t="s">
        <v>24</v>
      </c>
      <c r="C52" s="23" t="s">
        <v>154</v>
      </c>
      <c r="D52" s="21">
        <v>600000</v>
      </c>
      <c r="E52" s="21">
        <v>450000</v>
      </c>
      <c r="F52" s="21">
        <v>450000</v>
      </c>
      <c r="G52" s="20" t="s">
        <v>48</v>
      </c>
      <c r="H52" s="24" t="s">
        <v>155</v>
      </c>
      <c r="I52" s="24" t="s">
        <v>156</v>
      </c>
      <c r="J52" s="48">
        <v>45579</v>
      </c>
      <c r="K52" s="42">
        <f t="shared" si="0"/>
        <v>365</v>
      </c>
      <c r="L52" s="46">
        <v>4.65</v>
      </c>
      <c r="M52" s="43" t="s">
        <v>51</v>
      </c>
      <c r="N52" s="20" t="s">
        <v>30</v>
      </c>
      <c r="O52" s="43" t="s">
        <v>154</v>
      </c>
      <c r="P52" s="44">
        <f t="shared" si="1"/>
        <v>21215.625</v>
      </c>
      <c r="Q52" s="44">
        <v>3</v>
      </c>
      <c r="R52" s="44">
        <f t="shared" si="2"/>
        <v>13687.5</v>
      </c>
      <c r="S52" s="44">
        <f t="shared" si="3"/>
        <v>0.645161290322581</v>
      </c>
      <c r="T52" s="43" t="s">
        <v>32</v>
      </c>
      <c r="U52" s="43" t="s">
        <v>33</v>
      </c>
      <c r="V52" s="4"/>
      <c r="W52" s="4"/>
      <c r="X52" s="4"/>
      <c r="Y52" s="4"/>
    </row>
    <row r="53" s="1" customFormat="1" ht="36" customHeight="1" spans="1:25">
      <c r="A53" s="20">
        <v>48</v>
      </c>
      <c r="B53" s="23" t="s">
        <v>24</v>
      </c>
      <c r="C53" s="23" t="s">
        <v>157</v>
      </c>
      <c r="D53" s="21">
        <v>3000000</v>
      </c>
      <c r="E53" s="21">
        <v>1000000</v>
      </c>
      <c r="F53" s="21">
        <v>1000000</v>
      </c>
      <c r="G53" s="20" t="s">
        <v>38</v>
      </c>
      <c r="H53" s="24" t="s">
        <v>158</v>
      </c>
      <c r="I53" s="24" t="s">
        <v>159</v>
      </c>
      <c r="J53" s="48">
        <v>45587</v>
      </c>
      <c r="K53" s="42">
        <f t="shared" si="0"/>
        <v>365</v>
      </c>
      <c r="L53" s="46">
        <v>4.65</v>
      </c>
      <c r="M53" s="43" t="s">
        <v>160</v>
      </c>
      <c r="N53" s="20" t="s">
        <v>30</v>
      </c>
      <c r="O53" s="43" t="s">
        <v>157</v>
      </c>
      <c r="P53" s="44">
        <f t="shared" si="1"/>
        <v>47145.8333333333</v>
      </c>
      <c r="Q53" s="44">
        <v>3</v>
      </c>
      <c r="R53" s="44">
        <f t="shared" si="2"/>
        <v>30416.6666666667</v>
      </c>
      <c r="S53" s="44">
        <f t="shared" si="3"/>
        <v>0.645161290322581</v>
      </c>
      <c r="T53" s="43" t="s">
        <v>32</v>
      </c>
      <c r="U53" s="43" t="s">
        <v>33</v>
      </c>
      <c r="V53" s="4"/>
      <c r="W53" s="4"/>
      <c r="X53" s="4"/>
      <c r="Y53" s="4"/>
    </row>
    <row r="54" s="1" customFormat="1" ht="36" customHeight="1" spans="1:25">
      <c r="A54" s="20">
        <v>49</v>
      </c>
      <c r="B54" s="23" t="s">
        <v>24</v>
      </c>
      <c r="C54" s="23" t="s">
        <v>157</v>
      </c>
      <c r="D54" s="21">
        <v>3000000</v>
      </c>
      <c r="E54" s="21">
        <v>499500</v>
      </c>
      <c r="F54" s="21">
        <v>499500</v>
      </c>
      <c r="G54" s="20" t="s">
        <v>38</v>
      </c>
      <c r="H54" s="24" t="s">
        <v>158</v>
      </c>
      <c r="I54" s="24" t="s">
        <v>159</v>
      </c>
      <c r="J54" s="48">
        <v>45587</v>
      </c>
      <c r="K54" s="42">
        <f t="shared" si="0"/>
        <v>365</v>
      </c>
      <c r="L54" s="46">
        <v>4.65</v>
      </c>
      <c r="M54" s="43" t="s">
        <v>160</v>
      </c>
      <c r="N54" s="20" t="s">
        <v>30</v>
      </c>
      <c r="O54" s="43" t="s">
        <v>157</v>
      </c>
      <c r="P54" s="44">
        <f t="shared" si="1"/>
        <v>23549.34375</v>
      </c>
      <c r="Q54" s="44">
        <v>3</v>
      </c>
      <c r="R54" s="44">
        <f t="shared" si="2"/>
        <v>15193.125</v>
      </c>
      <c r="S54" s="44">
        <f t="shared" si="3"/>
        <v>0.645161290322581</v>
      </c>
      <c r="T54" s="43" t="s">
        <v>32</v>
      </c>
      <c r="U54" s="43" t="s">
        <v>33</v>
      </c>
      <c r="V54" s="4"/>
      <c r="W54" s="4"/>
      <c r="X54" s="4"/>
      <c r="Y54" s="4"/>
    </row>
    <row r="55" s="1" customFormat="1" ht="36" customHeight="1" spans="1:25">
      <c r="A55" s="20">
        <v>50</v>
      </c>
      <c r="B55" s="23" t="s">
        <v>24</v>
      </c>
      <c r="C55" s="23" t="s">
        <v>157</v>
      </c>
      <c r="D55" s="21">
        <v>3000000</v>
      </c>
      <c r="E55" s="21">
        <v>500000</v>
      </c>
      <c r="F55" s="21">
        <v>500000</v>
      </c>
      <c r="G55" s="20" t="s">
        <v>38</v>
      </c>
      <c r="H55" s="24" t="s">
        <v>161</v>
      </c>
      <c r="I55" s="24" t="s">
        <v>162</v>
      </c>
      <c r="J55" s="48">
        <v>45587</v>
      </c>
      <c r="K55" s="42">
        <f t="shared" si="0"/>
        <v>365</v>
      </c>
      <c r="L55" s="46">
        <v>4.65</v>
      </c>
      <c r="M55" s="43" t="s">
        <v>160</v>
      </c>
      <c r="N55" s="20" t="s">
        <v>30</v>
      </c>
      <c r="O55" s="43" t="s">
        <v>157</v>
      </c>
      <c r="P55" s="44">
        <f t="shared" si="1"/>
        <v>23572.9166666667</v>
      </c>
      <c r="Q55" s="44">
        <v>3</v>
      </c>
      <c r="R55" s="44">
        <f t="shared" si="2"/>
        <v>15208.3333333333</v>
      </c>
      <c r="S55" s="44">
        <f t="shared" si="3"/>
        <v>0.645161290322581</v>
      </c>
      <c r="T55" s="43" t="s">
        <v>32</v>
      </c>
      <c r="U55" s="43" t="s">
        <v>33</v>
      </c>
      <c r="V55" s="4"/>
      <c r="W55" s="4"/>
      <c r="X55" s="4"/>
      <c r="Y55" s="4"/>
    </row>
    <row r="56" s="1" customFormat="1" ht="36" customHeight="1" spans="1:25">
      <c r="A56" s="20">
        <v>51</v>
      </c>
      <c r="B56" s="23" t="s">
        <v>24</v>
      </c>
      <c r="C56" s="23" t="s">
        <v>157</v>
      </c>
      <c r="D56" s="21">
        <v>3000000</v>
      </c>
      <c r="E56" s="21">
        <v>300000</v>
      </c>
      <c r="F56" s="21">
        <v>300000</v>
      </c>
      <c r="G56" s="20" t="s">
        <v>38</v>
      </c>
      <c r="H56" s="24" t="s">
        <v>161</v>
      </c>
      <c r="I56" s="24" t="s">
        <v>162</v>
      </c>
      <c r="J56" s="48">
        <v>45587</v>
      </c>
      <c r="K56" s="42">
        <f t="shared" si="0"/>
        <v>365</v>
      </c>
      <c r="L56" s="46">
        <v>4.65</v>
      </c>
      <c r="M56" s="43" t="s">
        <v>160</v>
      </c>
      <c r="N56" s="20" t="s">
        <v>30</v>
      </c>
      <c r="O56" s="43" t="s">
        <v>157</v>
      </c>
      <c r="P56" s="44">
        <f t="shared" si="1"/>
        <v>14143.75</v>
      </c>
      <c r="Q56" s="44">
        <v>3</v>
      </c>
      <c r="R56" s="44">
        <f t="shared" si="2"/>
        <v>9125</v>
      </c>
      <c r="S56" s="44">
        <f t="shared" si="3"/>
        <v>0.645161290322581</v>
      </c>
      <c r="T56" s="43" t="s">
        <v>32</v>
      </c>
      <c r="U56" s="43" t="s">
        <v>33</v>
      </c>
      <c r="V56" s="4"/>
      <c r="W56" s="4"/>
      <c r="X56" s="4"/>
      <c r="Y56" s="4"/>
    </row>
    <row r="57" s="1" customFormat="1" ht="36" customHeight="1" spans="1:25">
      <c r="A57" s="20">
        <v>52</v>
      </c>
      <c r="B57" s="23" t="s">
        <v>24</v>
      </c>
      <c r="C57" s="23" t="s">
        <v>157</v>
      </c>
      <c r="D57" s="21">
        <v>3000000</v>
      </c>
      <c r="E57" s="21">
        <v>300500</v>
      </c>
      <c r="F57" s="21">
        <v>300500</v>
      </c>
      <c r="G57" s="20" t="s">
        <v>38</v>
      </c>
      <c r="H57" s="24" t="s">
        <v>161</v>
      </c>
      <c r="I57" s="24" t="s">
        <v>162</v>
      </c>
      <c r="J57" s="48">
        <v>45587</v>
      </c>
      <c r="K57" s="42">
        <f t="shared" si="0"/>
        <v>365</v>
      </c>
      <c r="L57" s="46">
        <v>4.65</v>
      </c>
      <c r="M57" s="43" t="s">
        <v>160</v>
      </c>
      <c r="N57" s="20" t="s">
        <v>30</v>
      </c>
      <c r="O57" s="43" t="s">
        <v>157</v>
      </c>
      <c r="P57" s="44">
        <f t="shared" si="1"/>
        <v>14167.3229166667</v>
      </c>
      <c r="Q57" s="44">
        <v>3</v>
      </c>
      <c r="R57" s="44">
        <f t="shared" si="2"/>
        <v>9140.20833333333</v>
      </c>
      <c r="S57" s="44">
        <f t="shared" si="3"/>
        <v>0.645161290322581</v>
      </c>
      <c r="T57" s="43" t="s">
        <v>32</v>
      </c>
      <c r="U57" s="43" t="s">
        <v>33</v>
      </c>
      <c r="V57" s="4"/>
      <c r="W57" s="4"/>
      <c r="X57" s="4"/>
      <c r="Y57" s="4"/>
    </row>
    <row r="58" s="1" customFormat="1" ht="36" customHeight="1" spans="1:25">
      <c r="A58" s="20">
        <v>53</v>
      </c>
      <c r="B58" s="23" t="s">
        <v>36</v>
      </c>
      <c r="C58" s="23" t="s">
        <v>163</v>
      </c>
      <c r="D58" s="21">
        <v>1000000</v>
      </c>
      <c r="E58" s="21">
        <v>300000</v>
      </c>
      <c r="F58" s="21">
        <v>300000</v>
      </c>
      <c r="G58" s="20" t="s">
        <v>164</v>
      </c>
      <c r="H58" s="24" t="s">
        <v>161</v>
      </c>
      <c r="I58" s="24" t="s">
        <v>159</v>
      </c>
      <c r="J58" s="48">
        <v>45590</v>
      </c>
      <c r="K58" s="42">
        <f t="shared" si="0"/>
        <v>364</v>
      </c>
      <c r="L58" s="46">
        <v>4.65</v>
      </c>
      <c r="M58" s="43" t="s">
        <v>165</v>
      </c>
      <c r="N58" s="20" t="s">
        <v>30</v>
      </c>
      <c r="O58" s="43" t="s">
        <v>166</v>
      </c>
      <c r="P58" s="44">
        <f t="shared" si="1"/>
        <v>14105</v>
      </c>
      <c r="Q58" s="44">
        <v>3</v>
      </c>
      <c r="R58" s="44">
        <f t="shared" si="2"/>
        <v>9100</v>
      </c>
      <c r="S58" s="44">
        <f t="shared" si="3"/>
        <v>0.645161290322581</v>
      </c>
      <c r="T58" s="43" t="s">
        <v>32</v>
      </c>
      <c r="U58" s="43" t="s">
        <v>33</v>
      </c>
      <c r="V58" s="4"/>
      <c r="W58" s="4"/>
      <c r="X58" s="4"/>
      <c r="Y58" s="4"/>
    </row>
    <row r="59" s="1" customFormat="1" ht="36" customHeight="1" spans="1:25">
      <c r="A59" s="20">
        <v>54</v>
      </c>
      <c r="B59" s="23" t="s">
        <v>129</v>
      </c>
      <c r="C59" s="23" t="s">
        <v>167</v>
      </c>
      <c r="D59" s="21">
        <v>3000000</v>
      </c>
      <c r="E59" s="21">
        <v>1500000</v>
      </c>
      <c r="F59" s="21">
        <v>1500000</v>
      </c>
      <c r="G59" s="20" t="s">
        <v>38</v>
      </c>
      <c r="H59" s="24" t="s">
        <v>168</v>
      </c>
      <c r="I59" s="24" t="s">
        <v>169</v>
      </c>
      <c r="J59" s="48" t="s">
        <v>170</v>
      </c>
      <c r="K59" s="42">
        <f t="shared" si="0"/>
        <v>365</v>
      </c>
      <c r="L59" s="46">
        <v>4.65</v>
      </c>
      <c r="M59" s="43" t="s">
        <v>105</v>
      </c>
      <c r="N59" s="20" t="s">
        <v>30</v>
      </c>
      <c r="O59" s="43" t="s">
        <v>167</v>
      </c>
      <c r="P59" s="44">
        <f t="shared" si="1"/>
        <v>70718.75</v>
      </c>
      <c r="Q59" s="44">
        <v>3</v>
      </c>
      <c r="R59" s="44">
        <f t="shared" si="2"/>
        <v>45625</v>
      </c>
      <c r="S59" s="44">
        <f t="shared" si="3"/>
        <v>0.645161290322581</v>
      </c>
      <c r="T59" s="43" t="s">
        <v>32</v>
      </c>
      <c r="U59" s="43" t="s">
        <v>33</v>
      </c>
      <c r="V59" s="4"/>
      <c r="W59" s="4"/>
      <c r="X59" s="4"/>
      <c r="Y59" s="4"/>
    </row>
    <row r="60" s="1" customFormat="1" ht="36" customHeight="1" spans="1:25">
      <c r="A60" s="20">
        <v>55</v>
      </c>
      <c r="B60" s="23" t="s">
        <v>46</v>
      </c>
      <c r="C60" s="23" t="s">
        <v>171</v>
      </c>
      <c r="D60" s="21">
        <v>500000</v>
      </c>
      <c r="E60" s="21">
        <v>500000</v>
      </c>
      <c r="F60" s="21">
        <v>500000</v>
      </c>
      <c r="G60" s="20" t="s">
        <v>48</v>
      </c>
      <c r="H60" s="24" t="s">
        <v>172</v>
      </c>
      <c r="I60" s="24" t="s">
        <v>173</v>
      </c>
      <c r="J60" s="49">
        <v>45603</v>
      </c>
      <c r="K60" s="42">
        <f t="shared" si="0"/>
        <v>365</v>
      </c>
      <c r="L60" s="46">
        <v>4.65</v>
      </c>
      <c r="M60" s="43" t="s">
        <v>51</v>
      </c>
      <c r="N60" s="20" t="s">
        <v>30</v>
      </c>
      <c r="O60" s="43" t="s">
        <v>171</v>
      </c>
      <c r="P60" s="44">
        <f t="shared" si="1"/>
        <v>23572.9166666667</v>
      </c>
      <c r="Q60" s="44">
        <v>3</v>
      </c>
      <c r="R60" s="44">
        <f t="shared" si="2"/>
        <v>15208.3333333333</v>
      </c>
      <c r="S60" s="44">
        <f t="shared" si="3"/>
        <v>0.645161290322581</v>
      </c>
      <c r="T60" s="43" t="s">
        <v>32</v>
      </c>
      <c r="U60" s="43" t="s">
        <v>33</v>
      </c>
      <c r="V60" s="4"/>
      <c r="W60" s="4"/>
      <c r="X60" s="4"/>
      <c r="Y60" s="4"/>
    </row>
    <row r="61" s="1" customFormat="1" ht="36" customHeight="1" spans="1:25">
      <c r="A61" s="20">
        <v>56</v>
      </c>
      <c r="B61" s="23" t="s">
        <v>24</v>
      </c>
      <c r="C61" s="23" t="s">
        <v>174</v>
      </c>
      <c r="D61" s="21">
        <v>1300000</v>
      </c>
      <c r="E61" s="21">
        <v>260000</v>
      </c>
      <c r="F61" s="21">
        <v>260000</v>
      </c>
      <c r="G61" s="20" t="s">
        <v>38</v>
      </c>
      <c r="H61" s="24" t="s">
        <v>175</v>
      </c>
      <c r="I61" s="24" t="s">
        <v>176</v>
      </c>
      <c r="J61" s="49">
        <v>45605</v>
      </c>
      <c r="K61" s="42">
        <f t="shared" si="0"/>
        <v>365</v>
      </c>
      <c r="L61" s="46">
        <v>4.65</v>
      </c>
      <c r="M61" s="43" t="s">
        <v>87</v>
      </c>
      <c r="N61" s="20" t="s">
        <v>177</v>
      </c>
      <c r="O61" s="43" t="s">
        <v>174</v>
      </c>
      <c r="P61" s="44">
        <f t="shared" si="1"/>
        <v>12257.9166666667</v>
      </c>
      <c r="Q61" s="44">
        <v>3</v>
      </c>
      <c r="R61" s="44">
        <f t="shared" si="2"/>
        <v>7908.33333333333</v>
      </c>
      <c r="S61" s="44">
        <f t="shared" si="3"/>
        <v>0.645161290322581</v>
      </c>
      <c r="T61" s="43" t="s">
        <v>32</v>
      </c>
      <c r="U61" s="43" t="s">
        <v>33</v>
      </c>
      <c r="V61" s="4"/>
      <c r="W61" s="4"/>
      <c r="X61" s="4"/>
      <c r="Y61" s="4"/>
    </row>
    <row r="62" s="1" customFormat="1" ht="36" customHeight="1" spans="1:25">
      <c r="A62" s="20">
        <v>57</v>
      </c>
      <c r="B62" s="23" t="s">
        <v>24</v>
      </c>
      <c r="C62" s="23" t="s">
        <v>178</v>
      </c>
      <c r="D62" s="21">
        <v>3000000</v>
      </c>
      <c r="E62" s="21">
        <v>2200000</v>
      </c>
      <c r="F62" s="21">
        <v>2200000</v>
      </c>
      <c r="G62" s="20" t="s">
        <v>99</v>
      </c>
      <c r="H62" s="24" t="s">
        <v>179</v>
      </c>
      <c r="I62" s="24" t="s">
        <v>180</v>
      </c>
      <c r="J62" s="48">
        <v>45613</v>
      </c>
      <c r="K62" s="42">
        <f t="shared" si="0"/>
        <v>365</v>
      </c>
      <c r="L62" s="46">
        <v>4.65</v>
      </c>
      <c r="M62" s="43" t="s">
        <v>87</v>
      </c>
      <c r="N62" s="20" t="s">
        <v>30</v>
      </c>
      <c r="O62" s="43" t="s">
        <v>178</v>
      </c>
      <c r="P62" s="44">
        <f t="shared" si="1"/>
        <v>103720.833333333</v>
      </c>
      <c r="Q62" s="44">
        <v>3</v>
      </c>
      <c r="R62" s="44">
        <f t="shared" si="2"/>
        <v>66916.6666666667</v>
      </c>
      <c r="S62" s="44">
        <f t="shared" si="3"/>
        <v>0.645161290322581</v>
      </c>
      <c r="T62" s="43" t="s">
        <v>32</v>
      </c>
      <c r="U62" s="43" t="s">
        <v>33</v>
      </c>
      <c r="V62" s="4"/>
      <c r="W62" s="4"/>
      <c r="X62" s="4"/>
      <c r="Y62" s="4"/>
    </row>
    <row r="63" s="1" customFormat="1" ht="36" customHeight="1" spans="1:25">
      <c r="A63" s="20">
        <v>58</v>
      </c>
      <c r="B63" s="23" t="s">
        <v>24</v>
      </c>
      <c r="C63" s="23" t="s">
        <v>178</v>
      </c>
      <c r="D63" s="21">
        <v>3000000</v>
      </c>
      <c r="E63" s="21">
        <v>600000</v>
      </c>
      <c r="F63" s="21">
        <v>600000</v>
      </c>
      <c r="G63" s="20" t="s">
        <v>99</v>
      </c>
      <c r="H63" s="24" t="s">
        <v>179</v>
      </c>
      <c r="I63" s="24" t="s">
        <v>180</v>
      </c>
      <c r="J63" s="48">
        <v>45613</v>
      </c>
      <c r="K63" s="42">
        <f t="shared" si="0"/>
        <v>365</v>
      </c>
      <c r="L63" s="46">
        <v>4.65</v>
      </c>
      <c r="M63" s="43" t="s">
        <v>87</v>
      </c>
      <c r="N63" s="20" t="s">
        <v>30</v>
      </c>
      <c r="O63" s="43" t="s">
        <v>178</v>
      </c>
      <c r="P63" s="44">
        <f t="shared" si="1"/>
        <v>28287.5</v>
      </c>
      <c r="Q63" s="44">
        <v>3</v>
      </c>
      <c r="R63" s="44">
        <f t="shared" si="2"/>
        <v>18250</v>
      </c>
      <c r="S63" s="44">
        <f t="shared" si="3"/>
        <v>0.645161290322581</v>
      </c>
      <c r="T63" s="43" t="s">
        <v>32</v>
      </c>
      <c r="U63" s="43" t="s">
        <v>33</v>
      </c>
      <c r="V63" s="4"/>
      <c r="W63" s="4"/>
      <c r="X63" s="4"/>
      <c r="Y63" s="4"/>
    </row>
    <row r="64" s="1" customFormat="1" ht="36" customHeight="1" spans="1:25">
      <c r="A64" s="20">
        <v>59</v>
      </c>
      <c r="B64" s="23" t="s">
        <v>24</v>
      </c>
      <c r="C64" s="23" t="s">
        <v>181</v>
      </c>
      <c r="D64" s="21">
        <v>100000</v>
      </c>
      <c r="E64" s="21">
        <v>100000</v>
      </c>
      <c r="F64" s="21">
        <v>100000</v>
      </c>
      <c r="G64" s="20" t="s">
        <v>44</v>
      </c>
      <c r="H64" s="24" t="s">
        <v>182</v>
      </c>
      <c r="I64" s="24" t="s">
        <v>183</v>
      </c>
      <c r="J64" s="48">
        <v>45625</v>
      </c>
      <c r="K64" s="42">
        <f t="shared" si="0"/>
        <v>365</v>
      </c>
      <c r="L64" s="46">
        <v>4.65</v>
      </c>
      <c r="M64" s="43" t="s">
        <v>29</v>
      </c>
      <c r="N64" s="20" t="s">
        <v>184</v>
      </c>
      <c r="O64" s="43" t="s">
        <v>185</v>
      </c>
      <c r="P64" s="44">
        <f t="shared" si="1"/>
        <v>4714.58333333333</v>
      </c>
      <c r="Q64" s="44">
        <v>3</v>
      </c>
      <c r="R64" s="44">
        <f t="shared" si="2"/>
        <v>3041.66666666667</v>
      </c>
      <c r="S64" s="44">
        <f t="shared" si="3"/>
        <v>0.645161290322581</v>
      </c>
      <c r="T64" s="43" t="s">
        <v>32</v>
      </c>
      <c r="U64" s="43" t="s">
        <v>33</v>
      </c>
      <c r="V64" s="4"/>
      <c r="W64" s="4"/>
      <c r="X64" s="4"/>
      <c r="Y64" s="4"/>
    </row>
    <row r="65" s="1" customFormat="1" ht="36" customHeight="1" spans="1:25">
      <c r="A65" s="20">
        <v>60</v>
      </c>
      <c r="B65" s="23" t="s">
        <v>129</v>
      </c>
      <c r="C65" s="23" t="s">
        <v>186</v>
      </c>
      <c r="D65" s="21">
        <v>1000000</v>
      </c>
      <c r="E65" s="21">
        <v>500000</v>
      </c>
      <c r="F65" s="21">
        <v>500000</v>
      </c>
      <c r="G65" s="20" t="s">
        <v>38</v>
      </c>
      <c r="H65" s="24" t="s">
        <v>187</v>
      </c>
      <c r="I65" s="24" t="s">
        <v>188</v>
      </c>
      <c r="J65" s="48">
        <v>45639</v>
      </c>
      <c r="K65" s="42">
        <f t="shared" si="0"/>
        <v>365</v>
      </c>
      <c r="L65" s="46">
        <v>4.65</v>
      </c>
      <c r="M65" s="43" t="s">
        <v>105</v>
      </c>
      <c r="N65" s="20" t="s">
        <v>30</v>
      </c>
      <c r="O65" s="43" t="s">
        <v>189</v>
      </c>
      <c r="P65" s="44">
        <f t="shared" si="1"/>
        <v>23572.9166666667</v>
      </c>
      <c r="Q65" s="44">
        <v>3</v>
      </c>
      <c r="R65" s="44">
        <f t="shared" si="2"/>
        <v>15208.3333333333</v>
      </c>
      <c r="S65" s="44">
        <f t="shared" si="3"/>
        <v>0.645161290322581</v>
      </c>
      <c r="T65" s="43" t="s">
        <v>32</v>
      </c>
      <c r="U65" s="43" t="s">
        <v>33</v>
      </c>
      <c r="V65" s="4"/>
      <c r="W65" s="4"/>
      <c r="X65" s="4"/>
      <c r="Y65" s="4"/>
    </row>
    <row r="66" s="1" customFormat="1" ht="36" customHeight="1" spans="1:25">
      <c r="A66" s="20">
        <v>61</v>
      </c>
      <c r="B66" s="23" t="s">
        <v>129</v>
      </c>
      <c r="C66" s="23" t="s">
        <v>186</v>
      </c>
      <c r="D66" s="21">
        <v>1000000</v>
      </c>
      <c r="E66" s="21">
        <v>500000</v>
      </c>
      <c r="F66" s="21">
        <v>500000</v>
      </c>
      <c r="G66" s="20" t="s">
        <v>38</v>
      </c>
      <c r="H66" s="24" t="s">
        <v>187</v>
      </c>
      <c r="I66" s="24" t="s">
        <v>188</v>
      </c>
      <c r="J66" s="48" t="s">
        <v>170</v>
      </c>
      <c r="K66" s="42">
        <f t="shared" si="0"/>
        <v>365</v>
      </c>
      <c r="L66" s="46">
        <v>4.65</v>
      </c>
      <c r="M66" s="43" t="s">
        <v>105</v>
      </c>
      <c r="N66" s="20" t="s">
        <v>30</v>
      </c>
      <c r="O66" s="43" t="s">
        <v>189</v>
      </c>
      <c r="P66" s="44">
        <f t="shared" si="1"/>
        <v>23572.9166666667</v>
      </c>
      <c r="Q66" s="44">
        <v>3</v>
      </c>
      <c r="R66" s="44">
        <f t="shared" si="2"/>
        <v>15208.3333333333</v>
      </c>
      <c r="S66" s="44">
        <f t="shared" si="3"/>
        <v>0.645161290322581</v>
      </c>
      <c r="T66" s="43" t="s">
        <v>32</v>
      </c>
      <c r="U66" s="43" t="s">
        <v>33</v>
      </c>
      <c r="V66" s="4"/>
      <c r="W66" s="4"/>
      <c r="X66" s="4"/>
      <c r="Y66" s="4"/>
    </row>
    <row r="67" s="1" customFormat="1" ht="36" customHeight="1" spans="1:25">
      <c r="A67" s="20">
        <v>62</v>
      </c>
      <c r="B67" s="23" t="s">
        <v>148</v>
      </c>
      <c r="C67" s="23" t="s">
        <v>190</v>
      </c>
      <c r="D67" s="21">
        <v>950000</v>
      </c>
      <c r="E67" s="21">
        <v>950000</v>
      </c>
      <c r="F67" s="21">
        <v>950000</v>
      </c>
      <c r="G67" s="20" t="s">
        <v>150</v>
      </c>
      <c r="H67" s="24" t="s">
        <v>191</v>
      </c>
      <c r="I67" s="24" t="s">
        <v>192</v>
      </c>
      <c r="J67" s="45">
        <v>45077</v>
      </c>
      <c r="K67" s="42">
        <f t="shared" si="0"/>
        <v>365</v>
      </c>
      <c r="L67" s="46">
        <v>4.65</v>
      </c>
      <c r="M67" s="43" t="s">
        <v>151</v>
      </c>
      <c r="N67" s="20" t="s">
        <v>193</v>
      </c>
      <c r="O67" s="43" t="s">
        <v>194</v>
      </c>
      <c r="P67" s="44">
        <f t="shared" si="1"/>
        <v>44788.5416666667</v>
      </c>
      <c r="Q67" s="44">
        <v>3</v>
      </c>
      <c r="R67" s="44">
        <f t="shared" si="2"/>
        <v>28895.8333333333</v>
      </c>
      <c r="S67" s="44">
        <f t="shared" si="3"/>
        <v>0.645161290322581</v>
      </c>
      <c r="T67" s="43" t="s">
        <v>32</v>
      </c>
      <c r="U67" s="43" t="s">
        <v>33</v>
      </c>
      <c r="V67" s="4"/>
      <c r="W67" s="4"/>
      <c r="X67" s="4"/>
      <c r="Y67" s="4"/>
    </row>
    <row r="68" s="1" customFormat="1" ht="36" customHeight="1" spans="1:25">
      <c r="A68" s="20">
        <v>63</v>
      </c>
      <c r="B68" s="23" t="s">
        <v>24</v>
      </c>
      <c r="C68" s="23" t="s">
        <v>195</v>
      </c>
      <c r="D68" s="21">
        <v>2000000</v>
      </c>
      <c r="E68" s="21">
        <v>800000</v>
      </c>
      <c r="F68" s="21">
        <v>800000</v>
      </c>
      <c r="G68" s="20" t="s">
        <v>196</v>
      </c>
      <c r="H68" s="24" t="s">
        <v>197</v>
      </c>
      <c r="I68" s="24" t="s">
        <v>198</v>
      </c>
      <c r="J68" s="48">
        <v>45625</v>
      </c>
      <c r="K68" s="42">
        <f t="shared" si="0"/>
        <v>365</v>
      </c>
      <c r="L68" s="46">
        <v>4.65</v>
      </c>
      <c r="M68" s="43" t="s">
        <v>87</v>
      </c>
      <c r="N68" s="20" t="s">
        <v>30</v>
      </c>
      <c r="O68" s="43" t="s">
        <v>195</v>
      </c>
      <c r="P68" s="44">
        <f t="shared" si="1"/>
        <v>37716.6666666667</v>
      </c>
      <c r="Q68" s="44">
        <v>3</v>
      </c>
      <c r="R68" s="44">
        <f t="shared" si="2"/>
        <v>24333.3333333333</v>
      </c>
      <c r="S68" s="44">
        <f t="shared" si="3"/>
        <v>0.645161290322581</v>
      </c>
      <c r="T68" s="43" t="s">
        <v>32</v>
      </c>
      <c r="U68" s="43" t="s">
        <v>33</v>
      </c>
      <c r="V68" s="4"/>
      <c r="W68" s="4"/>
      <c r="X68" s="4"/>
      <c r="Y68" s="4"/>
    </row>
    <row r="69" s="1" customFormat="1" ht="36" customHeight="1" spans="1:25">
      <c r="A69" s="20">
        <v>64</v>
      </c>
      <c r="B69" s="23" t="s">
        <v>129</v>
      </c>
      <c r="C69" s="23" t="s">
        <v>199</v>
      </c>
      <c r="D69" s="21">
        <v>1000000</v>
      </c>
      <c r="E69" s="21">
        <v>1000000</v>
      </c>
      <c r="F69" s="21">
        <v>1000000</v>
      </c>
      <c r="G69" s="20" t="s">
        <v>38</v>
      </c>
      <c r="H69" s="24" t="s">
        <v>200</v>
      </c>
      <c r="I69" s="24" t="s">
        <v>201</v>
      </c>
      <c r="J69" s="48">
        <v>45639</v>
      </c>
      <c r="K69" s="42">
        <f t="shared" si="0"/>
        <v>365</v>
      </c>
      <c r="L69" s="46">
        <v>4.65</v>
      </c>
      <c r="M69" s="43" t="s">
        <v>105</v>
      </c>
      <c r="N69" s="20" t="s">
        <v>30</v>
      </c>
      <c r="O69" s="43" t="s">
        <v>202</v>
      </c>
      <c r="P69" s="44">
        <f t="shared" si="1"/>
        <v>47145.8333333333</v>
      </c>
      <c r="Q69" s="44">
        <v>3</v>
      </c>
      <c r="R69" s="44">
        <f t="shared" si="2"/>
        <v>30416.6666666667</v>
      </c>
      <c r="S69" s="44">
        <f t="shared" si="3"/>
        <v>0.645161290322581</v>
      </c>
      <c r="T69" s="43" t="s">
        <v>32</v>
      </c>
      <c r="U69" s="43" t="s">
        <v>33</v>
      </c>
      <c r="V69" s="4"/>
      <c r="W69" s="4"/>
      <c r="X69" s="4"/>
      <c r="Y69" s="4"/>
    </row>
    <row r="70" s="1" customFormat="1" ht="36" customHeight="1" spans="1:25">
      <c r="A70" s="20">
        <v>65</v>
      </c>
      <c r="B70" s="23" t="s">
        <v>24</v>
      </c>
      <c r="C70" s="23" t="s">
        <v>203</v>
      </c>
      <c r="D70" s="21">
        <v>900000</v>
      </c>
      <c r="E70" s="21">
        <v>800000</v>
      </c>
      <c r="F70" s="21">
        <v>800000</v>
      </c>
      <c r="G70" s="20" t="s">
        <v>38</v>
      </c>
      <c r="H70" s="24" t="s">
        <v>204</v>
      </c>
      <c r="I70" s="24" t="s">
        <v>205</v>
      </c>
      <c r="J70" s="48">
        <v>45639</v>
      </c>
      <c r="K70" s="42">
        <f t="shared" ref="K70:K74" si="4">I70-H70</f>
        <v>365</v>
      </c>
      <c r="L70" s="46">
        <v>4.65</v>
      </c>
      <c r="M70" s="43" t="s">
        <v>87</v>
      </c>
      <c r="N70" s="20" t="s">
        <v>30</v>
      </c>
      <c r="O70" s="43" t="s">
        <v>206</v>
      </c>
      <c r="P70" s="44">
        <f t="shared" ref="P70:P74" si="5">(F70*L70/100/360)*K70</f>
        <v>37716.6666666667</v>
      </c>
      <c r="Q70" s="44">
        <v>3</v>
      </c>
      <c r="R70" s="44">
        <f t="shared" ref="R70:R74" si="6">F70*Q70/100/360*K70</f>
        <v>24333.3333333333</v>
      </c>
      <c r="S70" s="44">
        <f t="shared" ref="S70:S74" si="7">Q70/L70</f>
        <v>0.645161290322581</v>
      </c>
      <c r="T70" s="43" t="s">
        <v>32</v>
      </c>
      <c r="U70" s="43" t="s">
        <v>33</v>
      </c>
      <c r="V70" s="4"/>
      <c r="W70" s="4"/>
      <c r="X70" s="4"/>
      <c r="Y70" s="4"/>
    </row>
    <row r="71" s="1" customFormat="1" ht="36" customHeight="1" spans="1:25">
      <c r="A71" s="20">
        <v>66</v>
      </c>
      <c r="B71" s="23" t="s">
        <v>129</v>
      </c>
      <c r="C71" s="23" t="s">
        <v>207</v>
      </c>
      <c r="D71" s="21">
        <v>1000000</v>
      </c>
      <c r="E71" s="21">
        <v>500000</v>
      </c>
      <c r="F71" s="21">
        <v>500000</v>
      </c>
      <c r="G71" s="20" t="s">
        <v>38</v>
      </c>
      <c r="H71" s="24" t="s">
        <v>208</v>
      </c>
      <c r="I71" s="24" t="s">
        <v>209</v>
      </c>
      <c r="J71" s="48" t="s">
        <v>210</v>
      </c>
      <c r="K71" s="42">
        <f t="shared" si="4"/>
        <v>365</v>
      </c>
      <c r="L71" s="46">
        <v>4.65</v>
      </c>
      <c r="M71" s="43" t="s">
        <v>105</v>
      </c>
      <c r="N71" s="20" t="s">
        <v>30</v>
      </c>
      <c r="O71" s="43" t="s">
        <v>211</v>
      </c>
      <c r="P71" s="44">
        <f t="shared" si="5"/>
        <v>23572.9166666667</v>
      </c>
      <c r="Q71" s="44">
        <v>3</v>
      </c>
      <c r="R71" s="44">
        <f t="shared" si="6"/>
        <v>15208.3333333333</v>
      </c>
      <c r="S71" s="44">
        <f t="shared" si="7"/>
        <v>0.645161290322581</v>
      </c>
      <c r="T71" s="43" t="s">
        <v>32</v>
      </c>
      <c r="U71" s="43" t="s">
        <v>33</v>
      </c>
      <c r="V71" s="4"/>
      <c r="W71" s="4"/>
      <c r="X71" s="4"/>
      <c r="Y71" s="4"/>
    </row>
    <row r="72" s="1" customFormat="1" ht="36" customHeight="1" spans="1:25">
      <c r="A72" s="20">
        <v>67</v>
      </c>
      <c r="B72" s="23" t="s">
        <v>129</v>
      </c>
      <c r="C72" s="23" t="s">
        <v>212</v>
      </c>
      <c r="D72" s="21">
        <v>1000000</v>
      </c>
      <c r="E72" s="21">
        <v>1000000</v>
      </c>
      <c r="F72" s="21">
        <v>1000000</v>
      </c>
      <c r="G72" s="20" t="s">
        <v>38</v>
      </c>
      <c r="H72" s="24" t="s">
        <v>213</v>
      </c>
      <c r="I72" s="24" t="s">
        <v>214</v>
      </c>
      <c r="J72" s="48" t="s">
        <v>215</v>
      </c>
      <c r="K72" s="42">
        <f t="shared" si="4"/>
        <v>365</v>
      </c>
      <c r="L72" s="46">
        <v>4.65</v>
      </c>
      <c r="M72" s="43" t="s">
        <v>105</v>
      </c>
      <c r="N72" s="20" t="s">
        <v>30</v>
      </c>
      <c r="O72" s="43" t="s">
        <v>216</v>
      </c>
      <c r="P72" s="44">
        <f t="shared" si="5"/>
        <v>47145.8333333333</v>
      </c>
      <c r="Q72" s="44">
        <v>3</v>
      </c>
      <c r="R72" s="44">
        <f t="shared" si="6"/>
        <v>30416.6666666667</v>
      </c>
      <c r="S72" s="44">
        <f t="shared" si="7"/>
        <v>0.645161290322581</v>
      </c>
      <c r="T72" s="43" t="s">
        <v>32</v>
      </c>
      <c r="U72" s="43" t="s">
        <v>33</v>
      </c>
      <c r="V72" s="4"/>
      <c r="W72" s="4"/>
      <c r="X72" s="4"/>
      <c r="Y72" s="4"/>
    </row>
    <row r="73" s="1" customFormat="1" ht="36" customHeight="1" spans="1:25">
      <c r="A73" s="20">
        <v>68</v>
      </c>
      <c r="B73" s="23" t="s">
        <v>129</v>
      </c>
      <c r="C73" s="23" t="s">
        <v>217</v>
      </c>
      <c r="D73" s="21">
        <v>500000</v>
      </c>
      <c r="E73" s="21">
        <v>500000</v>
      </c>
      <c r="F73" s="21">
        <v>500000</v>
      </c>
      <c r="G73" s="20" t="s">
        <v>38</v>
      </c>
      <c r="H73" s="24" t="s">
        <v>213</v>
      </c>
      <c r="I73" s="24" t="s">
        <v>214</v>
      </c>
      <c r="J73" s="48" t="s">
        <v>215</v>
      </c>
      <c r="K73" s="42">
        <f t="shared" si="4"/>
        <v>365</v>
      </c>
      <c r="L73" s="46">
        <v>4.65</v>
      </c>
      <c r="M73" s="43" t="s">
        <v>105</v>
      </c>
      <c r="N73" s="20" t="s">
        <v>30</v>
      </c>
      <c r="O73" s="43" t="s">
        <v>218</v>
      </c>
      <c r="P73" s="44">
        <f t="shared" si="5"/>
        <v>23572.9166666667</v>
      </c>
      <c r="Q73" s="44">
        <v>3</v>
      </c>
      <c r="R73" s="44">
        <f t="shared" si="6"/>
        <v>15208.3333333333</v>
      </c>
      <c r="S73" s="44">
        <f t="shared" si="7"/>
        <v>0.645161290322581</v>
      </c>
      <c r="T73" s="43" t="s">
        <v>32</v>
      </c>
      <c r="U73" s="43" t="s">
        <v>33</v>
      </c>
      <c r="V73" s="4"/>
      <c r="W73" s="4"/>
      <c r="X73" s="4"/>
      <c r="Y73" s="4"/>
    </row>
    <row r="74" s="1" customFormat="1" ht="36" customHeight="1" spans="1:25">
      <c r="A74" s="20">
        <v>69</v>
      </c>
      <c r="B74" s="23" t="s">
        <v>46</v>
      </c>
      <c r="C74" s="23" t="s">
        <v>219</v>
      </c>
      <c r="D74" s="21">
        <v>3000000</v>
      </c>
      <c r="E74" s="21">
        <v>2000000</v>
      </c>
      <c r="F74" s="21">
        <v>2000000</v>
      </c>
      <c r="G74" s="20" t="s">
        <v>44</v>
      </c>
      <c r="H74" s="24" t="s">
        <v>220</v>
      </c>
      <c r="I74" s="24" t="s">
        <v>221</v>
      </c>
      <c r="J74" s="48" t="s">
        <v>215</v>
      </c>
      <c r="K74" s="42">
        <f t="shared" si="4"/>
        <v>365</v>
      </c>
      <c r="L74" s="46">
        <v>4.65</v>
      </c>
      <c r="M74" s="43" t="s">
        <v>105</v>
      </c>
      <c r="N74" s="20" t="s">
        <v>30</v>
      </c>
      <c r="O74" s="43" t="s">
        <v>219</v>
      </c>
      <c r="P74" s="44">
        <f t="shared" si="5"/>
        <v>94291.6666666667</v>
      </c>
      <c r="Q74" s="44">
        <v>3</v>
      </c>
      <c r="R74" s="44">
        <f t="shared" si="6"/>
        <v>60833.3333333333</v>
      </c>
      <c r="S74" s="44">
        <f t="shared" si="7"/>
        <v>0.645161290322581</v>
      </c>
      <c r="T74" s="43" t="s">
        <v>32</v>
      </c>
      <c r="U74" s="43" t="s">
        <v>33</v>
      </c>
      <c r="V74" s="4"/>
      <c r="W74" s="4"/>
      <c r="X74" s="4"/>
      <c r="Y74" s="4"/>
    </row>
    <row r="75" customFormat="1" ht="36" customHeight="1" spans="1:21">
      <c r="A75" s="20"/>
      <c r="B75" s="23" t="s">
        <v>222</v>
      </c>
      <c r="C75" s="23"/>
      <c r="D75" s="44">
        <f t="shared" ref="D75:F75" si="8">SUM(D6:D74)</f>
        <v>82250000</v>
      </c>
      <c r="E75" s="21">
        <f t="shared" si="8"/>
        <v>46340000</v>
      </c>
      <c r="F75" s="21">
        <f t="shared" si="8"/>
        <v>45469727.57</v>
      </c>
      <c r="G75" s="23"/>
      <c r="H75" s="24"/>
      <c r="I75" s="24"/>
      <c r="J75" s="48"/>
      <c r="K75" s="42"/>
      <c r="L75" s="46"/>
      <c r="M75" s="55"/>
      <c r="N75" s="20"/>
      <c r="O75" s="55"/>
      <c r="P75" s="44">
        <f>SUM(P6:P74)</f>
        <v>1794557.70830233</v>
      </c>
      <c r="Q75" s="44"/>
      <c r="R75" s="44">
        <f>SUM(R6:R74)</f>
        <v>1157779.16664667</v>
      </c>
      <c r="S75" s="44"/>
      <c r="T75" s="43"/>
      <c r="U75" s="43"/>
    </row>
    <row r="76" s="3" customFormat="1" ht="110" customHeight="1" spans="1:25">
      <c r="A76" s="50" t="s">
        <v>223</v>
      </c>
      <c r="B76" s="51"/>
      <c r="C76" s="51"/>
      <c r="D76" s="52"/>
      <c r="E76" s="52"/>
      <c r="F76" s="52"/>
      <c r="G76" s="53"/>
      <c r="H76" s="54" t="s">
        <v>224</v>
      </c>
      <c r="I76" s="54"/>
      <c r="J76" s="56"/>
      <c r="K76" s="57"/>
      <c r="L76" s="56"/>
      <c r="M76" s="56"/>
      <c r="N76" s="20"/>
      <c r="O76" s="56"/>
      <c r="P76" s="58" t="s">
        <v>225</v>
      </c>
      <c r="Q76" s="58"/>
      <c r="R76" s="56"/>
      <c r="S76" s="59"/>
      <c r="T76" s="60"/>
      <c r="U76" s="60"/>
      <c r="V76" s="4"/>
      <c r="W76" s="4"/>
      <c r="X76" s="4"/>
      <c r="Y76" s="4"/>
    </row>
    <row r="77" s="3" customFormat="1" spans="1:25">
      <c r="A77" s="4"/>
      <c r="B77" s="4"/>
      <c r="C77" s="4"/>
      <c r="D77" s="5"/>
      <c r="E77" s="5"/>
      <c r="F77" s="5"/>
      <c r="G77" s="4"/>
      <c r="H77" s="6"/>
      <c r="I77" s="6"/>
      <c r="J77" s="7"/>
      <c r="K77" s="8"/>
      <c r="L77" s="9"/>
      <c r="M77" s="10"/>
      <c r="N77" s="11"/>
      <c r="O77" s="10"/>
      <c r="P77" s="12"/>
      <c r="Q77" s="12"/>
      <c r="R77" s="12"/>
      <c r="S77" s="12"/>
      <c r="T77" s="9"/>
      <c r="U77" s="10"/>
      <c r="V77" s="4"/>
      <c r="W77" s="4"/>
      <c r="X77" s="4"/>
      <c r="Y77" s="4"/>
    </row>
    <row r="78" s="3" customFormat="1" spans="1:25">
      <c r="A78" s="4"/>
      <c r="B78" s="4"/>
      <c r="C78" s="4"/>
      <c r="D78" s="5"/>
      <c r="E78" s="5"/>
      <c r="F78" s="5"/>
      <c r="G78" s="4"/>
      <c r="H78" s="6"/>
      <c r="I78" s="6"/>
      <c r="J78" s="7"/>
      <c r="K78" s="8"/>
      <c r="L78" s="9"/>
      <c r="M78" s="10"/>
      <c r="N78" s="11"/>
      <c r="O78" s="10"/>
      <c r="P78" s="12"/>
      <c r="Q78" s="12"/>
      <c r="R78" s="12"/>
      <c r="S78" s="12"/>
      <c r="T78" s="9"/>
      <c r="U78" s="10"/>
      <c r="V78" s="4"/>
      <c r="W78" s="4"/>
      <c r="X78" s="4"/>
      <c r="Y78" s="4"/>
    </row>
    <row r="79" s="3" customFormat="1" spans="1:25">
      <c r="A79" s="4"/>
      <c r="B79" s="4"/>
      <c r="C79" s="4"/>
      <c r="D79" s="5"/>
      <c r="E79" s="5"/>
      <c r="F79" s="5"/>
      <c r="G79" s="4"/>
      <c r="H79" s="6"/>
      <c r="I79" s="6"/>
      <c r="J79" s="7"/>
      <c r="K79" s="8"/>
      <c r="L79" s="9"/>
      <c r="M79" s="10"/>
      <c r="N79" s="11"/>
      <c r="O79" s="10"/>
      <c r="P79" s="12"/>
      <c r="Q79" s="12"/>
      <c r="R79" s="12"/>
      <c r="S79" s="12"/>
      <c r="T79" s="9"/>
      <c r="U79" s="10"/>
      <c r="V79" s="4"/>
      <c r="W79" s="4"/>
      <c r="X79" s="4"/>
      <c r="Y79" s="4"/>
    </row>
    <row r="80" s="3" customFormat="1" spans="1:25">
      <c r="A80" s="4"/>
      <c r="B80" s="4"/>
      <c r="C80" s="4"/>
      <c r="D80" s="5"/>
      <c r="E80" s="5"/>
      <c r="F80" s="5"/>
      <c r="G80" s="4"/>
      <c r="H80" s="6"/>
      <c r="I80" s="6"/>
      <c r="J80" s="7"/>
      <c r="K80" s="8"/>
      <c r="L80" s="9"/>
      <c r="M80" s="10"/>
      <c r="N80" s="11"/>
      <c r="O80" s="10"/>
      <c r="P80" s="12"/>
      <c r="Q80" s="12"/>
      <c r="R80" s="12"/>
      <c r="S80" s="12"/>
      <c r="T80" s="9"/>
      <c r="U80" s="10"/>
      <c r="V80" s="4"/>
      <c r="W80" s="4"/>
      <c r="X80" s="4"/>
      <c r="Y80" s="4"/>
    </row>
  </sheetData>
  <mergeCells count="28">
    <mergeCell ref="A1:C1"/>
    <mergeCell ref="D1:U1"/>
    <mergeCell ref="A2:U2"/>
    <mergeCell ref="A3:T3"/>
    <mergeCell ref="A76:G76"/>
    <mergeCell ref="H76:O76"/>
    <mergeCell ref="P76:U7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751388888888889" right="0.751388888888889" top="1" bottom="1" header="0.5" footer="0.5"/>
  <pageSetup paperSize="9" scale="3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农商行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君君</cp:lastModifiedBy>
  <dcterms:created xsi:type="dcterms:W3CDTF">2019-04-19T10:55:00Z</dcterms:created>
  <dcterms:modified xsi:type="dcterms:W3CDTF">2023-07-14T07:36:43Z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2D79F640DF6143698E106CC29D278531_13</vt:lpwstr>
  </property>
</Properties>
</file>